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en\OneDrive - SolidBriq B.V\SolidBriQ\28_LINK Operatie\02_Actuele documenten\"/>
    </mc:Choice>
  </mc:AlternateContent>
  <xr:revisionPtr revIDLastSave="158" documentId="8_{4CB6FB41-91EC-43AA-9A22-1E6FF4018700}" xr6:coauthVersionLast="45" xr6:coauthVersionMax="46" xr10:uidLastSave="{97BB3FC4-A7FD-4FD5-8ED6-9C0A0FF06E95}"/>
  <bookViews>
    <workbookView xWindow="-108" yWindow="-108" windowWidth="23256" windowHeight="12600" xr2:uid="{CB38E126-F332-429C-94D3-C0E26EAD1754}"/>
  </bookViews>
  <sheets>
    <sheet name="Business Plan Berekening " sheetId="1" r:id="rId1"/>
  </sheets>
  <definedNames>
    <definedName name="_xlnm.Print_Area" localSheetId="0">'Business Plan Berekening '!$B$3:$P$99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O33" i="1"/>
  <c r="K26" i="1"/>
  <c r="K27" i="1" s="1"/>
  <c r="K31" i="1" s="1"/>
  <c r="I26" i="1"/>
  <c r="M26" i="1"/>
  <c r="M27" i="1" s="1"/>
  <c r="M31" i="1" s="1"/>
  <c r="G62" i="1"/>
  <c r="I62" i="1" s="1"/>
  <c r="I61" i="1"/>
  <c r="O59" i="1"/>
  <c r="I76" i="1" s="1"/>
  <c r="O60" i="1"/>
  <c r="I77" i="1" s="1"/>
  <c r="O63" i="1"/>
  <c r="I79" i="1" s="1"/>
  <c r="O64" i="1"/>
  <c r="I80" i="1" s="1"/>
  <c r="D80" i="1"/>
  <c r="D79" i="1"/>
  <c r="D77" i="1"/>
  <c r="D76" i="1"/>
  <c r="D75" i="1"/>
  <c r="M48" i="1"/>
  <c r="K48" i="1"/>
  <c r="I48" i="1"/>
  <c r="M42" i="1"/>
  <c r="K42" i="1"/>
  <c r="K44" i="1" s="1"/>
  <c r="K46" i="1" s="1"/>
  <c r="O23" i="1"/>
  <c r="M34" i="1"/>
  <c r="K34" i="1"/>
  <c r="K61" i="1" l="1"/>
  <c r="K62" i="1"/>
  <c r="M61" i="1" s="1"/>
  <c r="K36" i="1"/>
  <c r="K56" i="1" s="1"/>
  <c r="O40" i="1"/>
  <c r="K50" i="1"/>
  <c r="K52" i="1" s="1"/>
  <c r="M62" i="1" l="1"/>
  <c r="O62" i="1" s="1"/>
  <c r="O61" i="1"/>
  <c r="I42" i="1"/>
  <c r="I44" i="1" s="1"/>
  <c r="I46" i="1" s="1"/>
  <c r="G42" i="1"/>
  <c r="G18" i="1"/>
  <c r="I34" i="1"/>
  <c r="O34" i="1" s="1"/>
  <c r="E16" i="1"/>
  <c r="E19" i="1" s="1"/>
  <c r="I27" i="1"/>
  <c r="I31" i="1" s="1"/>
  <c r="O31" i="1" s="1"/>
  <c r="I78" i="1" l="1"/>
  <c r="G48" i="1"/>
  <c r="I50" i="1"/>
  <c r="I52" i="1" s="1"/>
  <c r="G44" i="1"/>
  <c r="G46" i="1" s="1"/>
  <c r="M44" i="1"/>
  <c r="M46" i="1" s="1"/>
  <c r="G19" i="1"/>
  <c r="I58" i="1" s="1"/>
  <c r="I36" i="1"/>
  <c r="O46" i="1" l="1"/>
  <c r="I56" i="1"/>
  <c r="M50" i="1"/>
  <c r="M52" i="1" s="1"/>
  <c r="M36" i="1"/>
  <c r="M56" i="1" s="1"/>
  <c r="G50" i="1"/>
  <c r="G52" i="1" s="1"/>
  <c r="I65" i="1" s="1"/>
  <c r="K65" i="1" s="1"/>
  <c r="M65" i="1" l="1"/>
  <c r="M68" i="1" s="1"/>
  <c r="O56" i="1"/>
  <c r="I73" i="1" s="1"/>
  <c r="I82" i="1" s="1"/>
  <c r="O36" i="1"/>
  <c r="O52" i="1"/>
  <c r="O65" i="1" l="1"/>
  <c r="I81" i="1" s="1"/>
  <c r="K68" i="1"/>
  <c r="I68" i="1" l="1"/>
  <c r="I69" i="1" s="1"/>
  <c r="K69" i="1" s="1"/>
  <c r="M69" i="1" s="1"/>
  <c r="O58" i="1"/>
  <c r="I75" i="1" l="1"/>
  <c r="O68" i="1"/>
</calcChain>
</file>

<file path=xl/sharedStrings.xml><?xml version="1.0" encoding="utf-8"?>
<sst xmlns="http://schemas.openxmlformats.org/spreadsheetml/2006/main" count="112" uniqueCount="83">
  <si>
    <t>+</t>
  </si>
  <si>
    <t>Jaar 1</t>
  </si>
  <si>
    <t>Jaar 2</t>
  </si>
  <si>
    <t>Jaar 3</t>
  </si>
  <si>
    <t>Aantal objecten</t>
  </si>
  <si>
    <t>Aankoop + Kosten koper</t>
  </si>
  <si>
    <t>Kosten koper*</t>
  </si>
  <si>
    <t>Kosten financiering**</t>
  </si>
  <si>
    <t>* Voorbeeld: Overdrachtsbelasting, Makelaarscourtage, bouwkundig rapport, notariskosten (koopakte), etc.</t>
  </si>
  <si>
    <t>** Voorbeeld: kosten notaris (hypotheekakte), kosten intermediair, taxatiekosten, etc.</t>
  </si>
  <si>
    <t>Bestaande beleggingen</t>
  </si>
  <si>
    <t>Herfinancieringspotentieel</t>
  </si>
  <si>
    <t>Marktwaarde</t>
  </si>
  <si>
    <t>Totale investering</t>
  </si>
  <si>
    <t>Marktwaarde in verhuurde staat</t>
  </si>
  <si>
    <t>Aankoop v.o.n.</t>
  </si>
  <si>
    <t>a</t>
  </si>
  <si>
    <t>b</t>
  </si>
  <si>
    <t>c</t>
  </si>
  <si>
    <t>Bestaand</t>
  </si>
  <si>
    <t>Canon</t>
  </si>
  <si>
    <t>d</t>
  </si>
  <si>
    <t>e</t>
  </si>
  <si>
    <t>f</t>
  </si>
  <si>
    <t>Netto huur (d-e=f)</t>
  </si>
  <si>
    <t>Exploitatielasten totaal</t>
  </si>
  <si>
    <t>Totaal</t>
  </si>
  <si>
    <t xml:space="preserve">Exploitatie per object </t>
  </si>
  <si>
    <t>LTV / Financiering</t>
  </si>
  <si>
    <t>LTV / Herfinanciering</t>
  </si>
  <si>
    <t>% / Exploitatielasten</t>
  </si>
  <si>
    <t>Bruto huur (inclusief leegstand)</t>
  </si>
  <si>
    <t>Investering per jaar nieuwe aankopen</t>
  </si>
  <si>
    <t>A.</t>
  </si>
  <si>
    <t>B.</t>
  </si>
  <si>
    <t>C.</t>
  </si>
  <si>
    <t>LTV nieuwe financiering / Financiering (max 80% LTV)</t>
  </si>
  <si>
    <t>Totaal benodigd Eigen Vermogen</t>
  </si>
  <si>
    <t>Aantonen via schenkingsakte</t>
  </si>
  <si>
    <t>Totaal  resterend</t>
  </si>
  <si>
    <t>g</t>
  </si>
  <si>
    <t>Netto cash flow (f-g=h)</t>
  </si>
  <si>
    <t>h</t>
  </si>
  <si>
    <t>Benodigd Eigen vermogen (a - b = c)</t>
  </si>
  <si>
    <t>Kosten verbouwing / verbetering achterstallig onderhoud</t>
  </si>
  <si>
    <t>Voorbeeld onderbouwing berekening business plan verhuurhypotheek</t>
  </si>
  <si>
    <t>Schenking</t>
  </si>
  <si>
    <t>E</t>
  </si>
  <si>
    <t>Cashflow</t>
  </si>
  <si>
    <t>D</t>
  </si>
  <si>
    <t>Bank mutatie per jaar</t>
  </si>
  <si>
    <t>Bank mutatie Cumulatief</t>
  </si>
  <si>
    <t>Herfinanciering bestaande pand</t>
  </si>
  <si>
    <t>Toelichting benodigd eigen vermogen</t>
  </si>
  <si>
    <t>cashflow uit exploitatie</t>
  </si>
  <si>
    <t>Benodigd vermogen aankomende jaren</t>
  </si>
  <si>
    <t>Huidig spaarsaldo</t>
  </si>
  <si>
    <t>Opbouw spaarsaldo aankomende jaren</t>
  </si>
  <si>
    <t>Aantonen via bankafschrift</t>
  </si>
  <si>
    <t>Aantonen van ruimte om te sparen.</t>
  </si>
  <si>
    <t>Rente Onderhandse Lening</t>
  </si>
  <si>
    <t>Aflossingen Onderhandse Lening</t>
  </si>
  <si>
    <t>Rente en aflossingen Onderhandse Lening</t>
  </si>
  <si>
    <t>Investering (Eigen vermogen)</t>
  </si>
  <si>
    <t>Onderhandse Lening ouders</t>
  </si>
  <si>
    <t>Aantonen via Leningovereenkomst</t>
  </si>
  <si>
    <t>Vastgoedfinanciering: Rente</t>
  </si>
  <si>
    <t>Vastgoedfinanciering: Aflossing</t>
  </si>
  <si>
    <t>Vastgoedfinanciering: Totaal</t>
  </si>
  <si>
    <t>Voorbeeld is fictief en richtinggevend niet maatgevend. Financieel adviseur mag eigen opzet maken, mits alle elementen van de onderbouwing terugkomen in de berekening.</t>
  </si>
  <si>
    <t>x</t>
  </si>
  <si>
    <t>Invoercellen</t>
  </si>
  <si>
    <t>Rekencellen</t>
  </si>
  <si>
    <t>Netto cashflow exploitatie</t>
  </si>
  <si>
    <t>Datum</t>
  </si>
  <si>
    <t>Gegevens</t>
  </si>
  <si>
    <t>Naam aanvrager</t>
  </si>
  <si>
    <t>Naam intermediair</t>
  </si>
  <si>
    <t>Mevrouw voorbeeld A</t>
  </si>
  <si>
    <t>De heer Voorbeeld B</t>
  </si>
  <si>
    <t>Naam / Namen</t>
  </si>
  <si>
    <t>Handtekening(en)</t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</si>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</sst>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134988"/>
      <name val="Calibri"/>
      <family val="2"/>
      <scheme val="minor"/>
    </font>
    <font>
      <b/>
      <sz val="14"/>
      <color rgb="FF13498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13498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349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2" tint="-0.74999237037263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auto="1"/>
      </top>
      <bottom style="hair">
        <color theme="0" tint="-0.499984740745262"/>
      </bottom>
      <diagonal/>
    </border>
    <border>
      <left/>
      <right/>
      <top style="hair">
        <color auto="1"/>
      </top>
      <bottom style="hair">
        <color theme="0" tint="-0.499984740745262"/>
      </bottom>
      <diagonal/>
    </border>
    <border>
      <left/>
      <right style="hair">
        <color auto="1"/>
      </right>
      <top style="hair">
        <color auto="1"/>
      </top>
      <bottom style="hair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5" fillId="4" borderId="0" xfId="0" applyFon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2" borderId="2" xfId="1" applyNumberFormat="1" applyFont="1" applyFill="1" applyBorder="1" applyAlignment="1">
      <alignment horizontal="right"/>
    </xf>
    <xf numFmtId="164" fontId="0" fillId="2" borderId="3" xfId="1" applyNumberFormat="1" applyFont="1" applyFill="1" applyBorder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9" fontId="0" fillId="2" borderId="2" xfId="2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164" fontId="1" fillId="2" borderId="2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164" fontId="1" fillId="2" borderId="4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6" fillId="4" borderId="0" xfId="0" applyFont="1" applyFill="1"/>
    <xf numFmtId="0" fontId="2" fillId="3" borderId="0" xfId="0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0" fillId="0" borderId="1" xfId="0" applyBorder="1"/>
    <xf numFmtId="164" fontId="3" fillId="2" borderId="3" xfId="1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8" fillId="2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right"/>
    </xf>
    <xf numFmtId="164" fontId="3" fillId="5" borderId="2" xfId="1" applyNumberFormat="1" applyFont="1" applyFill="1" applyBorder="1" applyAlignment="1">
      <alignment horizontal="right"/>
    </xf>
    <xf numFmtId="164" fontId="0" fillId="5" borderId="2" xfId="1" applyNumberFormat="1" applyFont="1" applyFill="1" applyBorder="1" applyAlignment="1">
      <alignment horizontal="right"/>
    </xf>
    <xf numFmtId="9" fontId="0" fillId="5" borderId="2" xfId="2" applyFont="1" applyFill="1" applyBorder="1" applyAlignment="1">
      <alignment horizontal="right"/>
    </xf>
    <xf numFmtId="164" fontId="0" fillId="5" borderId="3" xfId="1" applyNumberFormat="1" applyFont="1" applyFill="1" applyBorder="1" applyAlignment="1">
      <alignment horizontal="right"/>
    </xf>
    <xf numFmtId="165" fontId="0" fillId="5" borderId="2" xfId="2" applyNumberFormat="1" applyFont="1" applyFill="1" applyBorder="1" applyAlignment="1">
      <alignment horizontal="right"/>
    </xf>
    <xf numFmtId="164" fontId="1" fillId="5" borderId="3" xfId="1" applyNumberFormat="1" applyFont="1" applyFill="1" applyBorder="1" applyAlignment="1">
      <alignment horizontal="right"/>
    </xf>
    <xf numFmtId="164" fontId="1" fillId="5" borderId="2" xfId="1" applyNumberFormat="1" applyFont="1" applyFill="1" applyBorder="1" applyAlignment="1">
      <alignment horizontal="right"/>
    </xf>
    <xf numFmtId="0" fontId="3" fillId="0" borderId="8" xfId="0" applyFont="1" applyBorder="1"/>
    <xf numFmtId="164" fontId="3" fillId="2" borderId="5" xfId="1" applyNumberFormat="1" applyFont="1" applyFill="1" applyBorder="1" applyAlignment="1">
      <alignment horizontal="right"/>
    </xf>
    <xf numFmtId="164" fontId="8" fillId="5" borderId="2" xfId="1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165" fontId="9" fillId="6" borderId="7" xfId="0" applyNumberFormat="1" applyFont="1" applyFill="1" applyBorder="1" applyAlignment="1">
      <alignment horizontal="right"/>
    </xf>
    <xf numFmtId="9" fontId="9" fillId="6" borderId="7" xfId="0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13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12" xfId="0" applyFont="1" applyBorder="1" applyAlignment="1">
      <alignment horizontal="left" indent="1"/>
    </xf>
    <xf numFmtId="0" fontId="7" fillId="0" borderId="14" xfId="0" applyFont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166" fontId="11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0" fillId="8" borderId="0" xfId="0" applyFill="1"/>
    <xf numFmtId="0" fontId="5" fillId="0" borderId="0" xfId="0" applyFont="1" applyAlignment="1">
      <alignment horizontal="left" indent="1"/>
    </xf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4" borderId="0" xfId="0" applyFill="1"/>
    <xf numFmtId="0" fontId="3" fillId="4" borderId="5" xfId="0" applyFont="1" applyFill="1" applyBorder="1" applyAlignment="1">
      <alignment horizontal="left" indent="1"/>
    </xf>
    <xf numFmtId="0" fontId="0" fillId="4" borderId="9" xfId="0" applyFill="1" applyBorder="1"/>
    <xf numFmtId="0" fontId="0" fillId="4" borderId="10" xfId="0" applyFill="1" applyBorder="1" applyAlignment="1">
      <alignment horizontal="lef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left" indent="2"/>
    </xf>
    <xf numFmtId="0" fontId="0" fillId="4" borderId="16" xfId="0" applyFill="1" applyBorder="1" applyAlignment="1">
      <alignment horizontal="left" indent="2"/>
    </xf>
    <xf numFmtId="0" fontId="0" fillId="5" borderId="9" xfId="0" applyFont="1" applyFill="1" applyBorder="1" applyAlignment="1">
      <alignment horizontal="left" indent="1"/>
    </xf>
    <xf numFmtId="0" fontId="0" fillId="5" borderId="10" xfId="0" applyFont="1" applyFill="1" applyBorder="1" applyAlignment="1">
      <alignment horizontal="left" indent="1"/>
    </xf>
    <xf numFmtId="0" fontId="0" fillId="5" borderId="11" xfId="0" applyFont="1" applyFill="1" applyBorder="1" applyAlignment="1">
      <alignment horizontal="left" indent="1"/>
    </xf>
    <xf numFmtId="0" fontId="0" fillId="4" borderId="9" xfId="0" applyFill="1" applyBorder="1" applyAlignment="1">
      <alignment horizontal="left" indent="1"/>
    </xf>
    <xf numFmtId="0" fontId="0" fillId="4" borderId="10" xfId="0" applyFill="1" applyBorder="1" applyAlignment="1">
      <alignment horizontal="left" indent="1"/>
    </xf>
    <xf numFmtId="0" fontId="0" fillId="4" borderId="11" xfId="0" applyFill="1" applyBorder="1" applyAlignment="1">
      <alignment horizontal="left" indent="1"/>
    </xf>
    <xf numFmtId="0" fontId="0" fillId="4" borderId="27" xfId="0" applyFill="1" applyBorder="1" applyAlignment="1">
      <alignment horizontal="left" indent="1"/>
    </xf>
    <xf numFmtId="0" fontId="0" fillId="4" borderId="28" xfId="0" applyFill="1" applyBorder="1" applyAlignment="1">
      <alignment horizontal="left" indent="1"/>
    </xf>
    <xf numFmtId="0" fontId="0" fillId="4" borderId="29" xfId="0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0" fillId="4" borderId="15" xfId="0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0" fillId="4" borderId="17" xfId="0" applyFill="1" applyBorder="1" applyAlignment="1">
      <alignment horizontal="left" indent="1"/>
    </xf>
    <xf numFmtId="0" fontId="0" fillId="4" borderId="18" xfId="0" applyFill="1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0" fillId="5" borderId="6" xfId="0" applyFill="1" applyBorder="1" applyAlignment="1">
      <alignment horizontal="left" indent="1"/>
    </xf>
    <xf numFmtId="0" fontId="0" fillId="5" borderId="15" xfId="0" applyFill="1" applyBorder="1" applyAlignment="1">
      <alignment horizontal="left" indent="1"/>
    </xf>
    <xf numFmtId="166" fontId="0" fillId="5" borderId="5" xfId="0" applyNumberFormat="1" applyFill="1" applyBorder="1" applyAlignment="1">
      <alignment horizontal="left" indent="1"/>
    </xf>
    <xf numFmtId="166" fontId="0" fillId="5" borderId="6" xfId="0" applyNumberFormat="1" applyFill="1" applyBorder="1" applyAlignment="1">
      <alignment horizontal="left" indent="1"/>
    </xf>
    <xf numFmtId="166" fontId="0" fillId="5" borderId="15" xfId="0" applyNumberFormat="1" applyFill="1" applyBorder="1" applyAlignment="1">
      <alignment horizontal="left" indent="1"/>
    </xf>
    <xf numFmtId="0" fontId="2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1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34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FD73-D9E4-4EE5-AF75-D2AD01A928C2}">
  <sheetPr>
    <pageSetUpPr fitToPage="1"/>
  </sheetPr>
  <dimension ref="A1:BD188"/>
  <sheetViews>
    <sheetView showGridLines="0" tabSelected="1" zoomScaleNormal="100" workbookViewId="0">
      <pane ySplit="3" topLeftCell="A47" activePane="bottomLeft" state="frozen"/>
      <selection pane="bottomLeft" activeCell="G57" sqref="G57"/>
    </sheetView>
  </sheetViews>
  <sheetFormatPr defaultColWidth="8.88671875" defaultRowHeight="14.4" x14ac:dyDescent="0.3"/>
  <cols>
    <col min="1" max="1" width="9.109375" style="1"/>
    <col min="2" max="2" width="1.6640625" customWidth="1"/>
    <col min="3" max="3" width="4.44140625" style="2" customWidth="1"/>
    <col min="4" max="4" width="53.88671875" customWidth="1"/>
    <col min="5" max="5" width="12.6640625" customWidth="1"/>
    <col min="6" max="6" width="2.6640625" customWidth="1"/>
    <col min="7" max="7" width="12.6640625" customWidth="1"/>
    <col min="8" max="8" width="2.6640625" customWidth="1"/>
    <col min="9" max="9" width="12.6640625" style="5" customWidth="1"/>
    <col min="10" max="10" width="2.6640625" style="7" customWidth="1"/>
    <col min="11" max="11" width="12.6640625" style="5" customWidth="1"/>
    <col min="12" max="12" width="2.6640625" style="5" customWidth="1"/>
    <col min="13" max="13" width="12.6640625" style="5" customWidth="1"/>
    <col min="14" max="14" width="2.6640625" style="5" customWidth="1"/>
    <col min="15" max="15" width="23.44140625" customWidth="1"/>
    <col min="16" max="16" width="1.6640625" customWidth="1"/>
    <col min="17" max="17" width="9.109375" style="1"/>
    <col min="18" max="18" width="24.109375" style="1" customWidth="1"/>
    <col min="19" max="56" width="9.109375" style="1"/>
  </cols>
  <sheetData>
    <row r="1" spans="2:16" ht="22.5" customHeight="1" x14ac:dyDescent="0.3">
      <c r="B1" s="72"/>
      <c r="C1" s="108" t="s">
        <v>69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72"/>
    </row>
    <row r="2" spans="2:16" s="1" customFormat="1" ht="8.1" customHeight="1" x14ac:dyDescent="0.3">
      <c r="C2" s="67"/>
      <c r="I2" s="68"/>
      <c r="J2" s="69"/>
      <c r="K2" s="68"/>
      <c r="L2" s="68"/>
      <c r="M2" s="68"/>
      <c r="N2" s="68"/>
    </row>
    <row r="3" spans="2:16" ht="27.75" customHeight="1" x14ac:dyDescent="0.35">
      <c r="C3" s="28" t="s">
        <v>45</v>
      </c>
      <c r="E3" s="4"/>
      <c r="F3" s="4"/>
      <c r="G3" s="4"/>
      <c r="H3" s="4"/>
      <c r="O3" s="70">
        <f>E9</f>
        <v>44197</v>
      </c>
    </row>
    <row r="5" spans="2:16" x14ac:dyDescent="0.3">
      <c r="C5" s="29"/>
      <c r="D5" s="16" t="s">
        <v>75</v>
      </c>
      <c r="E5" s="16"/>
      <c r="F5" s="16"/>
      <c r="G5" s="17"/>
      <c r="H5" s="16"/>
      <c r="I5" s="19"/>
      <c r="J5" s="19"/>
      <c r="K5" s="19"/>
      <c r="L5" s="19"/>
      <c r="M5" s="19"/>
      <c r="N5" s="19"/>
      <c r="O5" s="19"/>
    </row>
    <row r="7" spans="2:16" x14ac:dyDescent="0.3">
      <c r="D7" t="s">
        <v>76</v>
      </c>
      <c r="E7" s="102" t="s">
        <v>78</v>
      </c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16" x14ac:dyDescent="0.3">
      <c r="D8" t="s">
        <v>77</v>
      </c>
      <c r="E8" s="102" t="s">
        <v>79</v>
      </c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2:16" x14ac:dyDescent="0.3">
      <c r="D9" t="s">
        <v>74</v>
      </c>
      <c r="E9" s="105">
        <v>44197</v>
      </c>
      <c r="F9" s="106"/>
      <c r="G9" s="107"/>
      <c r="I9"/>
      <c r="J9"/>
      <c r="K9"/>
      <c r="L9"/>
      <c r="M9"/>
      <c r="N9"/>
    </row>
    <row r="11" spans="2:16" x14ac:dyDescent="0.3">
      <c r="C11" s="29" t="s">
        <v>33</v>
      </c>
      <c r="D11" s="16" t="s">
        <v>10</v>
      </c>
      <c r="E11" s="16"/>
      <c r="F11" s="16"/>
      <c r="G11" s="17" t="s">
        <v>19</v>
      </c>
      <c r="H11" s="16"/>
      <c r="I11" s="19"/>
      <c r="J11" s="19"/>
      <c r="K11" s="19"/>
      <c r="L11" s="19"/>
      <c r="M11" s="19"/>
      <c r="N11" s="19"/>
      <c r="O11" s="19"/>
    </row>
    <row r="12" spans="2:16" ht="8.1" customHeight="1" x14ac:dyDescent="0.3"/>
    <row r="13" spans="2:16" x14ac:dyDescent="0.3">
      <c r="D13" t="s">
        <v>4</v>
      </c>
      <c r="G13" s="42">
        <v>1</v>
      </c>
      <c r="I13" s="71"/>
      <c r="J13" s="71"/>
      <c r="K13" s="71"/>
      <c r="L13" s="71"/>
      <c r="M13" s="71"/>
      <c r="N13" s="71"/>
      <c r="O13" s="71"/>
    </row>
    <row r="14" spans="2:16" ht="8.1" customHeight="1" x14ac:dyDescent="0.3">
      <c r="I14" s="71"/>
      <c r="J14" s="71"/>
      <c r="K14" s="71"/>
      <c r="L14" s="71"/>
      <c r="M14" s="71"/>
      <c r="N14" s="71"/>
      <c r="O14" s="71"/>
    </row>
    <row r="15" spans="2:16" x14ac:dyDescent="0.3">
      <c r="D15" t="s">
        <v>12</v>
      </c>
      <c r="G15" s="49">
        <v>200000</v>
      </c>
      <c r="I15" s="71"/>
      <c r="J15" s="71"/>
      <c r="K15" s="71"/>
      <c r="L15" s="71"/>
      <c r="M15" s="71"/>
      <c r="N15" s="71"/>
      <c r="O15" s="71"/>
    </row>
    <row r="16" spans="2:16" x14ac:dyDescent="0.3">
      <c r="D16" t="s">
        <v>28</v>
      </c>
      <c r="E16" s="13">
        <f>G16/G15</f>
        <v>0.5</v>
      </c>
      <c r="G16" s="44">
        <v>100000</v>
      </c>
      <c r="I16" s="71"/>
      <c r="J16" s="71"/>
      <c r="K16" s="71"/>
      <c r="L16" s="71"/>
      <c r="M16" s="71"/>
      <c r="N16" s="71"/>
      <c r="O16" s="71"/>
    </row>
    <row r="17" spans="3:15" ht="8.1" customHeight="1" x14ac:dyDescent="0.3">
      <c r="G17" s="5"/>
      <c r="I17" s="71"/>
      <c r="J17" s="71"/>
      <c r="K17" s="71"/>
      <c r="L17" s="71"/>
      <c r="M17" s="71"/>
      <c r="N17" s="71"/>
      <c r="O17" s="71"/>
    </row>
    <row r="18" spans="3:15" x14ac:dyDescent="0.3">
      <c r="D18" t="s">
        <v>29</v>
      </c>
      <c r="E18" s="45">
        <v>0.8</v>
      </c>
      <c r="G18" s="9">
        <f>E18*G15</f>
        <v>160000</v>
      </c>
      <c r="I18" s="71"/>
      <c r="J18" s="71"/>
      <c r="K18" s="71"/>
      <c r="L18" s="71"/>
      <c r="M18" s="71"/>
      <c r="N18" s="71"/>
      <c r="O18" s="71"/>
    </row>
    <row r="19" spans="3:15" x14ac:dyDescent="0.3">
      <c r="D19" t="s">
        <v>11</v>
      </c>
      <c r="E19" s="13">
        <f>E18-E16</f>
        <v>0.30000000000000004</v>
      </c>
      <c r="G19" s="15">
        <f>G18-G16</f>
        <v>60000</v>
      </c>
      <c r="I19" s="71"/>
      <c r="J19" s="71"/>
      <c r="K19" s="71"/>
      <c r="L19" s="71"/>
      <c r="M19" s="71"/>
      <c r="N19" s="71"/>
      <c r="O19" s="71"/>
    </row>
    <row r="21" spans="3:15" x14ac:dyDescent="0.3">
      <c r="C21" s="29" t="s">
        <v>34</v>
      </c>
      <c r="D21" s="16" t="s">
        <v>32</v>
      </c>
      <c r="E21" s="16"/>
      <c r="F21" s="16"/>
      <c r="G21" s="16"/>
      <c r="H21" s="16"/>
      <c r="I21" s="17" t="s">
        <v>1</v>
      </c>
      <c r="J21" s="18"/>
      <c r="K21" s="17" t="s">
        <v>2</v>
      </c>
      <c r="L21" s="17"/>
      <c r="M21" s="17" t="s">
        <v>3</v>
      </c>
      <c r="N21" s="17"/>
      <c r="O21" s="17" t="s">
        <v>26</v>
      </c>
    </row>
    <row r="22" spans="3:15" ht="8.1" customHeight="1" x14ac:dyDescent="0.3"/>
    <row r="23" spans="3:15" x14ac:dyDescent="0.3">
      <c r="D23" t="s">
        <v>4</v>
      </c>
      <c r="I23" s="42">
        <v>1</v>
      </c>
      <c r="K23" s="42">
        <v>1</v>
      </c>
      <c r="M23" s="42">
        <v>1</v>
      </c>
      <c r="O23" s="27">
        <f>G13+I23+K23+M23</f>
        <v>4</v>
      </c>
    </row>
    <row r="24" spans="3:15" ht="8.1" customHeight="1" x14ac:dyDescent="0.3">
      <c r="O24" s="2"/>
    </row>
    <row r="25" spans="3:15" x14ac:dyDescent="0.3">
      <c r="D25" t="s">
        <v>15</v>
      </c>
      <c r="I25" s="44">
        <v>180000</v>
      </c>
      <c r="K25" s="44">
        <v>180000</v>
      </c>
      <c r="M25" s="44">
        <v>180000</v>
      </c>
      <c r="O25" s="2"/>
    </row>
    <row r="26" spans="3:15" x14ac:dyDescent="0.3">
      <c r="D26" t="s">
        <v>6</v>
      </c>
      <c r="G26" s="45">
        <v>0.1</v>
      </c>
      <c r="I26" s="10">
        <f>I25*$G$26</f>
        <v>18000</v>
      </c>
      <c r="J26" s="7" t="s">
        <v>0</v>
      </c>
      <c r="K26" s="10">
        <f>K25*$G$26</f>
        <v>18000</v>
      </c>
      <c r="L26" s="7" t="s">
        <v>0</v>
      </c>
      <c r="M26" s="10">
        <f>M25*0.09</f>
        <v>16200</v>
      </c>
      <c r="N26" s="7" t="s">
        <v>0</v>
      </c>
      <c r="O26" s="2"/>
    </row>
    <row r="27" spans="3:15" x14ac:dyDescent="0.3">
      <c r="D27" t="s">
        <v>5</v>
      </c>
      <c r="I27" s="11">
        <f>I25+I26</f>
        <v>198000</v>
      </c>
      <c r="K27" s="11">
        <f>K25+K26</f>
        <v>198000</v>
      </c>
      <c r="L27" s="7"/>
      <c r="M27" s="11">
        <f>M25+M26</f>
        <v>196200</v>
      </c>
      <c r="N27" s="7"/>
      <c r="O27" s="2"/>
    </row>
    <row r="28" spans="3:15" ht="8.1" customHeight="1" x14ac:dyDescent="0.3">
      <c r="I28" s="12"/>
      <c r="K28" s="12"/>
      <c r="L28" s="7"/>
      <c r="M28" s="12"/>
      <c r="N28" s="7"/>
      <c r="O28" s="2"/>
    </row>
    <row r="29" spans="3:15" x14ac:dyDescent="0.3">
      <c r="D29" t="s">
        <v>7</v>
      </c>
      <c r="I29" s="44">
        <v>3500</v>
      </c>
      <c r="K29" s="44">
        <v>3500</v>
      </c>
      <c r="L29" s="7"/>
      <c r="M29" s="44">
        <v>3500</v>
      </c>
      <c r="N29" s="7"/>
      <c r="O29" s="2"/>
    </row>
    <row r="30" spans="3:15" x14ac:dyDescent="0.3">
      <c r="D30" t="s">
        <v>44</v>
      </c>
      <c r="I30" s="46">
        <v>10000</v>
      </c>
      <c r="J30" s="7" t="s">
        <v>0</v>
      </c>
      <c r="K30" s="46"/>
      <c r="L30" s="7" t="s">
        <v>0</v>
      </c>
      <c r="M30" s="46"/>
      <c r="N30" s="7" t="s">
        <v>0</v>
      </c>
      <c r="O30" s="2"/>
    </row>
    <row r="31" spans="3:15" x14ac:dyDescent="0.3">
      <c r="C31" s="2" t="s">
        <v>16</v>
      </c>
      <c r="D31" s="3" t="s">
        <v>13</v>
      </c>
      <c r="E31" s="3"/>
      <c r="F31" s="3"/>
      <c r="G31" s="3"/>
      <c r="H31" s="3"/>
      <c r="I31" s="14">
        <f>I27+I29+I30</f>
        <v>211500</v>
      </c>
      <c r="K31" s="14">
        <f>K27+K29+K30</f>
        <v>201500</v>
      </c>
      <c r="M31" s="14">
        <f>M27+M29+M30</f>
        <v>199700</v>
      </c>
      <c r="O31" s="30">
        <f>I31+K31+M31</f>
        <v>612700</v>
      </c>
    </row>
    <row r="32" spans="3:15" ht="8.1" customHeight="1" x14ac:dyDescent="0.3">
      <c r="O32" s="2"/>
    </row>
    <row r="33" spans="3:15" x14ac:dyDescent="0.3">
      <c r="D33" t="s">
        <v>14</v>
      </c>
      <c r="I33" s="43">
        <v>190000</v>
      </c>
      <c r="K33" s="43">
        <v>180000</v>
      </c>
      <c r="M33" s="43">
        <v>180000</v>
      </c>
      <c r="O33" s="30">
        <f>I33+K33+M33</f>
        <v>550000</v>
      </c>
    </row>
    <row r="34" spans="3:15" x14ac:dyDescent="0.3">
      <c r="C34" s="2" t="s">
        <v>17</v>
      </c>
      <c r="D34" t="s">
        <v>36</v>
      </c>
      <c r="G34" s="45">
        <v>0.8</v>
      </c>
      <c r="I34" s="9">
        <f>I33*G34</f>
        <v>152000</v>
      </c>
      <c r="K34" s="9">
        <f>K33*G34</f>
        <v>144000</v>
      </c>
      <c r="M34" s="9">
        <f>M33*G34</f>
        <v>144000</v>
      </c>
      <c r="O34" s="30">
        <f>I34+K34+M34</f>
        <v>440000</v>
      </c>
    </row>
    <row r="35" spans="3:15" ht="8.1" customHeight="1" x14ac:dyDescent="0.3">
      <c r="I35"/>
      <c r="J35"/>
      <c r="K35"/>
      <c r="L35"/>
      <c r="M35"/>
      <c r="N35"/>
      <c r="O35" s="2"/>
    </row>
    <row r="36" spans="3:15" x14ac:dyDescent="0.3">
      <c r="C36" s="2" t="s">
        <v>18</v>
      </c>
      <c r="D36" s="3" t="s">
        <v>43</v>
      </c>
      <c r="E36" s="3"/>
      <c r="F36" s="3"/>
      <c r="G36" s="3"/>
      <c r="H36" s="3"/>
      <c r="I36" s="15">
        <f>I31-I34</f>
        <v>59500</v>
      </c>
      <c r="J36"/>
      <c r="K36" s="15">
        <f>K31-K34</f>
        <v>57500</v>
      </c>
      <c r="M36" s="15">
        <f>M31-M34</f>
        <v>55700</v>
      </c>
      <c r="O36" s="30">
        <f>I36+K36+M36</f>
        <v>172700</v>
      </c>
    </row>
    <row r="37" spans="3:15" x14ac:dyDescent="0.3">
      <c r="I37"/>
      <c r="J37"/>
      <c r="K37"/>
      <c r="O37" s="2"/>
    </row>
    <row r="38" spans="3:15" x14ac:dyDescent="0.3">
      <c r="C38" s="29" t="s">
        <v>35</v>
      </c>
      <c r="D38" s="16" t="s">
        <v>27</v>
      </c>
      <c r="E38" s="16"/>
      <c r="F38" s="16"/>
      <c r="G38" s="17" t="s">
        <v>19</v>
      </c>
      <c r="H38" s="16"/>
      <c r="I38" s="17" t="s">
        <v>1</v>
      </c>
      <c r="J38" s="18"/>
      <c r="K38" s="17" t="s">
        <v>2</v>
      </c>
      <c r="L38" s="17"/>
      <c r="M38" s="17" t="s">
        <v>3</v>
      </c>
      <c r="N38" s="17"/>
      <c r="O38" s="17"/>
    </row>
    <row r="39" spans="3:15" ht="8.1" customHeight="1" x14ac:dyDescent="0.3">
      <c r="I39"/>
      <c r="J39"/>
      <c r="K39"/>
      <c r="O39" s="2"/>
    </row>
    <row r="40" spans="3:15" x14ac:dyDescent="0.3">
      <c r="C40" s="2" t="s">
        <v>21</v>
      </c>
      <c r="D40" s="20" t="s">
        <v>31</v>
      </c>
      <c r="E40" s="20"/>
      <c r="F40" s="20"/>
      <c r="G40" s="44">
        <v>12000</v>
      </c>
      <c r="I40" s="44">
        <v>10000</v>
      </c>
      <c r="J40"/>
      <c r="K40" s="44">
        <v>10000</v>
      </c>
      <c r="M40" s="9">
        <v>10000</v>
      </c>
      <c r="O40" s="30">
        <f>SUM(G40:N40)</f>
        <v>42000</v>
      </c>
    </row>
    <row r="41" spans="3:15" ht="8.1" customHeight="1" x14ac:dyDescent="0.3">
      <c r="D41" s="20"/>
      <c r="E41" s="20"/>
      <c r="F41" s="20"/>
      <c r="I41"/>
      <c r="J41"/>
      <c r="K41"/>
      <c r="L41"/>
      <c r="M41"/>
      <c r="N41"/>
      <c r="O41" s="2"/>
    </row>
    <row r="42" spans="3:15" x14ac:dyDescent="0.3">
      <c r="D42" s="20" t="s">
        <v>30</v>
      </c>
      <c r="E42" s="13">
        <v>0.15</v>
      </c>
      <c r="F42" s="20"/>
      <c r="G42" s="9">
        <f>E42*G40</f>
        <v>1800</v>
      </c>
      <c r="I42" s="9">
        <f>E42*I40</f>
        <v>1500</v>
      </c>
      <c r="K42" s="9">
        <f>E42*K40</f>
        <v>1500</v>
      </c>
      <c r="M42" s="9">
        <f>E42*M40</f>
        <v>1500</v>
      </c>
      <c r="O42" s="2"/>
    </row>
    <row r="43" spans="3:15" x14ac:dyDescent="0.3">
      <c r="D43" s="20" t="s">
        <v>20</v>
      </c>
      <c r="E43" s="20"/>
      <c r="F43" s="20"/>
      <c r="G43" s="46">
        <v>500</v>
      </c>
      <c r="H43" t="s">
        <v>0</v>
      </c>
      <c r="I43" s="46"/>
      <c r="J43" s="7" t="s">
        <v>0</v>
      </c>
      <c r="K43" s="46"/>
      <c r="L43" s="7" t="s">
        <v>0</v>
      </c>
      <c r="M43" s="46"/>
      <c r="N43" s="7" t="s">
        <v>0</v>
      </c>
      <c r="O43" s="2"/>
    </row>
    <row r="44" spans="3:15" x14ac:dyDescent="0.3">
      <c r="C44" s="2" t="s">
        <v>22</v>
      </c>
      <c r="D44" s="20" t="s">
        <v>25</v>
      </c>
      <c r="E44" s="20"/>
      <c r="F44" s="20"/>
      <c r="G44" s="11">
        <f>G42+G43</f>
        <v>2300</v>
      </c>
      <c r="I44" s="11">
        <f>I42+I43</f>
        <v>1500</v>
      </c>
      <c r="K44" s="11">
        <f>K42+K43</f>
        <v>1500</v>
      </c>
      <c r="L44" s="7"/>
      <c r="M44" s="11">
        <f>M42+M43</f>
        <v>1500</v>
      </c>
      <c r="N44" s="7"/>
      <c r="O44" s="2"/>
    </row>
    <row r="45" spans="3:15" ht="8.1" customHeight="1" x14ac:dyDescent="0.3">
      <c r="D45" s="20"/>
      <c r="E45" s="20"/>
      <c r="F45" s="20"/>
      <c r="I45"/>
      <c r="J45"/>
      <c r="K45"/>
      <c r="L45"/>
      <c r="M45"/>
      <c r="N45"/>
      <c r="O45" s="2"/>
    </row>
    <row r="46" spans="3:15" x14ac:dyDescent="0.3">
      <c r="C46" s="2" t="s">
        <v>23</v>
      </c>
      <c r="D46" s="22" t="s">
        <v>24</v>
      </c>
      <c r="E46" s="22"/>
      <c r="F46" s="22"/>
      <c r="G46" s="23">
        <f>G40-G44</f>
        <v>9700</v>
      </c>
      <c r="H46" s="24"/>
      <c r="I46" s="23">
        <f>I40-I44</f>
        <v>8500</v>
      </c>
      <c r="J46" s="25"/>
      <c r="K46" s="23">
        <f>K40-K44</f>
        <v>8500</v>
      </c>
      <c r="L46" s="25"/>
      <c r="M46" s="23">
        <f>M40-M44</f>
        <v>8500</v>
      </c>
      <c r="N46" s="25"/>
      <c r="O46" s="30">
        <f>SUM(G46:N46)+G28</f>
        <v>35200</v>
      </c>
    </row>
    <row r="47" spans="3:15" x14ac:dyDescent="0.3">
      <c r="D47" s="20"/>
      <c r="E47" s="20"/>
      <c r="F47" s="20"/>
      <c r="I47"/>
      <c r="J47"/>
      <c r="K47"/>
      <c r="L47"/>
      <c r="M47"/>
      <c r="N47"/>
      <c r="O47" s="2"/>
    </row>
    <row r="48" spans="3:15" x14ac:dyDescent="0.3">
      <c r="D48" s="20" t="s">
        <v>66</v>
      </c>
      <c r="E48" s="47">
        <v>3.2000000000000001E-2</v>
      </c>
      <c r="F48" s="20"/>
      <c r="G48" s="23">
        <f>G18*E48</f>
        <v>5120</v>
      </c>
      <c r="H48" s="20"/>
      <c r="I48" s="23">
        <f>I33*E48</f>
        <v>6080</v>
      </c>
      <c r="K48" s="23">
        <f>K33*E48</f>
        <v>5760</v>
      </c>
      <c r="L48" s="7"/>
      <c r="M48" s="23">
        <f>M33*E48</f>
        <v>5760</v>
      </c>
      <c r="N48" s="7"/>
      <c r="O48" s="2"/>
    </row>
    <row r="49" spans="1:56" x14ac:dyDescent="0.3">
      <c r="D49" s="20" t="s">
        <v>67</v>
      </c>
      <c r="E49" s="20"/>
      <c r="F49" s="20"/>
      <c r="G49" s="48">
        <v>1600</v>
      </c>
      <c r="H49" t="s">
        <v>0</v>
      </c>
      <c r="I49" s="48">
        <v>800</v>
      </c>
      <c r="J49" s="7" t="s">
        <v>0</v>
      </c>
      <c r="K49" s="48">
        <v>800</v>
      </c>
      <c r="L49" s="7" t="s">
        <v>0</v>
      </c>
      <c r="M49" s="48">
        <v>800</v>
      </c>
      <c r="N49" s="7" t="s">
        <v>0</v>
      </c>
      <c r="O49" s="2"/>
    </row>
    <row r="50" spans="1:56" x14ac:dyDescent="0.3">
      <c r="C50" s="2" t="s">
        <v>40</v>
      </c>
      <c r="D50" s="20" t="s">
        <v>68</v>
      </c>
      <c r="E50" s="20"/>
      <c r="F50" s="20"/>
      <c r="G50" s="26">
        <f>G48+G49</f>
        <v>6720</v>
      </c>
      <c r="I50" s="26">
        <f>I48+I49</f>
        <v>6880</v>
      </c>
      <c r="K50" s="26">
        <f>K48+K49</f>
        <v>6560</v>
      </c>
      <c r="L50" s="7"/>
      <c r="M50" s="26">
        <f>M48+M49</f>
        <v>6560</v>
      </c>
      <c r="N50" s="7"/>
      <c r="O50" s="2"/>
    </row>
    <row r="51" spans="1:56" x14ac:dyDescent="0.3">
      <c r="I51"/>
      <c r="J51"/>
      <c r="K51"/>
      <c r="M51"/>
      <c r="O51" s="2"/>
    </row>
    <row r="52" spans="1:56" x14ac:dyDescent="0.3">
      <c r="C52" s="2" t="s">
        <v>42</v>
      </c>
      <c r="D52" s="21" t="s">
        <v>41</v>
      </c>
      <c r="E52" s="3"/>
      <c r="F52" s="3"/>
      <c r="G52" s="15">
        <f>G46-G50</f>
        <v>2980</v>
      </c>
      <c r="H52" s="3"/>
      <c r="I52" s="15">
        <f>I46-I50</f>
        <v>1620</v>
      </c>
      <c r="J52" s="8"/>
      <c r="K52" s="15">
        <f>K46-K50</f>
        <v>1940</v>
      </c>
      <c r="L52" s="6"/>
      <c r="M52" s="15">
        <f>M46-M50</f>
        <v>1940</v>
      </c>
      <c r="N52" s="6"/>
      <c r="O52" s="30">
        <f>SUM(G52:N52)</f>
        <v>8480</v>
      </c>
    </row>
    <row r="53" spans="1:56" x14ac:dyDescent="0.3">
      <c r="D53" s="2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56" x14ac:dyDescent="0.3">
      <c r="C54" s="29" t="s">
        <v>49</v>
      </c>
      <c r="D54" s="16" t="s">
        <v>48</v>
      </c>
      <c r="E54" s="16"/>
      <c r="F54" s="16"/>
      <c r="G54" s="17"/>
      <c r="H54" s="16"/>
      <c r="I54" s="17" t="s">
        <v>1</v>
      </c>
      <c r="J54" s="18"/>
      <c r="K54" s="17" t="s">
        <v>2</v>
      </c>
      <c r="L54" s="17"/>
      <c r="M54" s="17" t="s">
        <v>3</v>
      </c>
      <c r="N54" s="17"/>
      <c r="O54" s="17"/>
    </row>
    <row r="55" spans="1:56" ht="8.1" customHeight="1" x14ac:dyDescent="0.3">
      <c r="I55"/>
      <c r="J55"/>
      <c r="K55"/>
      <c r="O55" s="2"/>
    </row>
    <row r="56" spans="1:56" x14ac:dyDescent="0.3">
      <c r="C56" s="2" t="s">
        <v>18</v>
      </c>
      <c r="D56" s="22" t="s">
        <v>63</v>
      </c>
      <c r="E56" s="3"/>
      <c r="F56" s="3"/>
      <c r="H56" s="3"/>
      <c r="I56" s="15">
        <f>-I36</f>
        <v>-59500</v>
      </c>
      <c r="J56" s="8"/>
      <c r="K56" s="15">
        <f>-K36</f>
        <v>-57500</v>
      </c>
      <c r="L56" s="6"/>
      <c r="M56" s="15">
        <f>-M36</f>
        <v>-55700</v>
      </c>
      <c r="N56" s="6"/>
      <c r="O56" s="30">
        <f>SUM(I56:N56)</f>
        <v>-172700</v>
      </c>
    </row>
    <row r="57" spans="1:56" ht="8.1" customHeight="1" x14ac:dyDescent="0.3">
      <c r="D57" s="22"/>
      <c r="E57" s="3"/>
      <c r="F57" s="3"/>
      <c r="H57" s="3"/>
      <c r="I57" s="3"/>
      <c r="J57" s="3"/>
      <c r="K57" s="3"/>
      <c r="L57" s="3"/>
      <c r="M57" s="3"/>
      <c r="N57" s="3"/>
      <c r="O57" s="3"/>
      <c r="P57" s="3"/>
    </row>
    <row r="58" spans="1:56" x14ac:dyDescent="0.3">
      <c r="D58" s="22" t="s">
        <v>52</v>
      </c>
      <c r="E58" s="3"/>
      <c r="F58" s="3"/>
      <c r="H58" s="3"/>
      <c r="I58" s="43">
        <f>G19</f>
        <v>60000</v>
      </c>
      <c r="J58" s="8"/>
      <c r="K58" s="43"/>
      <c r="L58" s="6"/>
      <c r="M58" s="43"/>
      <c r="N58" s="6"/>
      <c r="O58" s="30">
        <f t="shared" ref="O58:O65" si="0">SUM(I58:N58)</f>
        <v>60000</v>
      </c>
    </row>
    <row r="59" spans="1:56" x14ac:dyDescent="0.3">
      <c r="D59" s="22" t="s">
        <v>46</v>
      </c>
      <c r="E59" s="3"/>
      <c r="F59" s="3"/>
      <c r="H59" s="3"/>
      <c r="I59" s="43">
        <v>20000</v>
      </c>
      <c r="J59" s="8"/>
      <c r="K59" s="43"/>
      <c r="L59" s="6"/>
      <c r="M59" s="43"/>
      <c r="N59" s="6"/>
      <c r="O59" s="30">
        <f t="shared" si="0"/>
        <v>20000</v>
      </c>
    </row>
    <row r="60" spans="1:56" x14ac:dyDescent="0.3">
      <c r="D60" s="22" t="s">
        <v>64</v>
      </c>
      <c r="E60" s="3"/>
      <c r="F60" s="3"/>
      <c r="H60" s="3"/>
      <c r="I60" s="43">
        <v>10000</v>
      </c>
      <c r="J60" s="8"/>
      <c r="K60" s="43"/>
      <c r="L60" s="6"/>
      <c r="M60" s="43"/>
      <c r="N60" s="6"/>
      <c r="O60" s="30">
        <f t="shared" si="0"/>
        <v>10000</v>
      </c>
    </row>
    <row r="61" spans="1:56" s="36" customFormat="1" x14ac:dyDescent="0.3">
      <c r="A61" s="35"/>
      <c r="C61" s="37"/>
      <c r="D61" s="22" t="s">
        <v>60</v>
      </c>
      <c r="F61" s="38"/>
      <c r="G61" s="54">
        <v>0.05</v>
      </c>
      <c r="H61" s="38"/>
      <c r="I61" s="52">
        <f>G61*-I60</f>
        <v>-500</v>
      </c>
      <c r="J61" s="39"/>
      <c r="K61" s="52">
        <f>-(I60+I62)*G61</f>
        <v>-400</v>
      </c>
      <c r="L61" s="39"/>
      <c r="M61" s="52">
        <f>-(I60+I62+K62)*G61</f>
        <v>-300</v>
      </c>
      <c r="N61" s="40"/>
      <c r="O61" s="41">
        <f t="shared" si="0"/>
        <v>-1200</v>
      </c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</row>
    <row r="62" spans="1:56" s="36" customFormat="1" x14ac:dyDescent="0.3">
      <c r="A62" s="35"/>
      <c r="C62" s="37"/>
      <c r="D62" s="22" t="s">
        <v>61</v>
      </c>
      <c r="F62" s="38"/>
      <c r="G62" s="55">
        <f>1/5</f>
        <v>0.2</v>
      </c>
      <c r="H62" s="38"/>
      <c r="I62" s="52">
        <f>-G62*I60</f>
        <v>-2000</v>
      </c>
      <c r="J62" s="39"/>
      <c r="K62" s="52">
        <f>I62</f>
        <v>-2000</v>
      </c>
      <c r="L62" s="40"/>
      <c r="M62" s="52">
        <f>K62</f>
        <v>-2000</v>
      </c>
      <c r="N62" s="40"/>
      <c r="O62" s="41">
        <f t="shared" si="0"/>
        <v>-6000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</row>
    <row r="63" spans="1:56" x14ac:dyDescent="0.3">
      <c r="D63" s="22" t="s">
        <v>56</v>
      </c>
      <c r="E63" s="3"/>
      <c r="F63" s="3"/>
      <c r="H63" s="3"/>
      <c r="I63" s="43">
        <v>50000</v>
      </c>
      <c r="J63" s="8"/>
      <c r="K63" s="43"/>
      <c r="L63" s="6"/>
      <c r="M63" s="43"/>
      <c r="N63" s="6"/>
      <c r="O63" s="30">
        <f t="shared" si="0"/>
        <v>50000</v>
      </c>
    </row>
    <row r="64" spans="1:56" x14ac:dyDescent="0.3">
      <c r="D64" s="22" t="s">
        <v>57</v>
      </c>
      <c r="E64" s="3"/>
      <c r="F64" s="3"/>
      <c r="H64" s="3"/>
      <c r="I64" s="43">
        <v>7500</v>
      </c>
      <c r="J64" s="8"/>
      <c r="K64" s="43">
        <v>7500</v>
      </c>
      <c r="L64" s="6"/>
      <c r="M64" s="43">
        <v>7500</v>
      </c>
      <c r="N64" s="6"/>
      <c r="O64" s="30">
        <f t="shared" si="0"/>
        <v>22500</v>
      </c>
    </row>
    <row r="65" spans="3:16" x14ac:dyDescent="0.3">
      <c r="D65" s="22" t="s">
        <v>73</v>
      </c>
      <c r="E65" s="3"/>
      <c r="F65" s="3"/>
      <c r="H65" s="3"/>
      <c r="I65" s="43">
        <f>G52+I52</f>
        <v>4600</v>
      </c>
      <c r="J65" s="8"/>
      <c r="K65" s="43">
        <f>I65+K52</f>
        <v>6540</v>
      </c>
      <c r="L65" s="6"/>
      <c r="M65" s="43">
        <f>K65+M52</f>
        <v>8480</v>
      </c>
      <c r="N65" s="6"/>
      <c r="O65" s="30">
        <f t="shared" si="0"/>
        <v>19620</v>
      </c>
    </row>
    <row r="66" spans="3:16" ht="8.1" customHeight="1" x14ac:dyDescent="0.3">
      <c r="D66" s="22"/>
      <c r="E66" s="3"/>
      <c r="F66" s="3"/>
      <c r="H66" s="3"/>
      <c r="I66" s="50"/>
      <c r="J66" s="109" t="s">
        <v>0</v>
      </c>
      <c r="K66" s="50"/>
      <c r="L66" s="109" t="s">
        <v>0</v>
      </c>
      <c r="M66" s="50"/>
      <c r="N66" s="109" t="s">
        <v>0</v>
      </c>
      <c r="O66" s="50"/>
      <c r="P66" s="109" t="s">
        <v>0</v>
      </c>
    </row>
    <row r="67" spans="3:16" ht="8.1" customHeight="1" x14ac:dyDescent="0.3">
      <c r="D67" s="22"/>
      <c r="E67" s="3"/>
      <c r="F67" s="3"/>
      <c r="H67" s="3"/>
      <c r="I67" s="3"/>
      <c r="J67" s="109"/>
      <c r="K67" s="3"/>
      <c r="L67" s="109"/>
      <c r="M67" s="3"/>
      <c r="N67" s="109"/>
      <c r="O67" s="3"/>
      <c r="P67" s="109"/>
    </row>
    <row r="68" spans="3:16" x14ac:dyDescent="0.3">
      <c r="D68" s="22" t="s">
        <v>50</v>
      </c>
      <c r="I68" s="15">
        <f>SUM(I56:I66)</f>
        <v>90100</v>
      </c>
      <c r="J68" s="34"/>
      <c r="K68" s="15">
        <f t="shared" ref="K68:M68" si="1">SUM(K56:K66)</f>
        <v>-45860</v>
      </c>
      <c r="L68" s="34"/>
      <c r="M68" s="15">
        <f t="shared" si="1"/>
        <v>-42020</v>
      </c>
      <c r="N68" s="34"/>
      <c r="O68" s="15">
        <f>SUM(O56:O66)</f>
        <v>2220</v>
      </c>
    </row>
    <row r="69" spans="3:16" x14ac:dyDescent="0.3">
      <c r="D69" s="21" t="s">
        <v>51</v>
      </c>
      <c r="I69" s="15">
        <f>I68</f>
        <v>90100</v>
      </c>
      <c r="K69" s="15">
        <f>I69+K68</f>
        <v>44240</v>
      </c>
      <c r="M69" s="15">
        <f>K69+M68</f>
        <v>2220</v>
      </c>
      <c r="O69" s="2"/>
    </row>
    <row r="70" spans="3:16" x14ac:dyDescent="0.3">
      <c r="I70"/>
      <c r="M70" s="33"/>
      <c r="O70" s="2"/>
    </row>
    <row r="71" spans="3:16" x14ac:dyDescent="0.3">
      <c r="C71" s="29" t="s">
        <v>47</v>
      </c>
      <c r="D71" s="16" t="s">
        <v>53</v>
      </c>
      <c r="E71" s="16"/>
      <c r="F71" s="16"/>
      <c r="G71" s="17"/>
      <c r="H71" s="16"/>
      <c r="I71" s="17"/>
      <c r="J71" s="18"/>
      <c r="K71" s="17"/>
      <c r="L71" s="17"/>
      <c r="M71" s="17"/>
      <c r="N71" s="17"/>
      <c r="O71" s="17"/>
    </row>
    <row r="72" spans="3:16" x14ac:dyDescent="0.3">
      <c r="I72"/>
      <c r="O72" s="2"/>
    </row>
    <row r="73" spans="3:16" x14ac:dyDescent="0.3">
      <c r="C73" s="2" t="s">
        <v>18</v>
      </c>
      <c r="D73" s="3" t="s">
        <v>37</v>
      </c>
      <c r="I73" s="15">
        <f>O56</f>
        <v>-172700</v>
      </c>
      <c r="J73" s="80" t="s">
        <v>55</v>
      </c>
      <c r="K73" s="81"/>
      <c r="L73" s="82"/>
      <c r="M73" s="83"/>
      <c r="N73" s="83"/>
      <c r="O73" s="84"/>
    </row>
    <row r="74" spans="3:16" ht="8.1" customHeight="1" x14ac:dyDescent="0.3">
      <c r="I74"/>
      <c r="J74" s="79"/>
      <c r="K74" s="79"/>
      <c r="L74" s="79"/>
      <c r="M74" s="79"/>
      <c r="N74" s="79"/>
      <c r="O74" s="85"/>
    </row>
    <row r="75" spans="3:16" x14ac:dyDescent="0.3">
      <c r="D75" s="20" t="str">
        <f>D58</f>
        <v>Herfinanciering bestaande pand</v>
      </c>
      <c r="I75" s="51">
        <f>O58</f>
        <v>60000</v>
      </c>
      <c r="J75" s="91"/>
      <c r="K75" s="92"/>
      <c r="L75" s="92"/>
      <c r="M75" s="92"/>
      <c r="N75" s="92"/>
      <c r="O75" s="93"/>
    </row>
    <row r="76" spans="3:16" x14ac:dyDescent="0.3">
      <c r="D76" s="20" t="str">
        <f>D59</f>
        <v>Schenking</v>
      </c>
      <c r="I76" s="51">
        <f>O59</f>
        <v>20000</v>
      </c>
      <c r="J76" s="91" t="s">
        <v>38</v>
      </c>
      <c r="K76" s="92"/>
      <c r="L76" s="92"/>
      <c r="M76" s="92"/>
      <c r="N76" s="92"/>
      <c r="O76" s="93"/>
    </row>
    <row r="77" spans="3:16" x14ac:dyDescent="0.3">
      <c r="D77" s="20" t="str">
        <f>D60</f>
        <v>Onderhandse Lening ouders</v>
      </c>
      <c r="I77" s="15">
        <f>O60</f>
        <v>10000</v>
      </c>
      <c r="J77" s="94" t="s">
        <v>65</v>
      </c>
      <c r="K77" s="95"/>
      <c r="L77" s="95"/>
      <c r="M77" s="95"/>
      <c r="N77" s="95"/>
      <c r="O77" s="96"/>
    </row>
    <row r="78" spans="3:16" x14ac:dyDescent="0.3">
      <c r="D78" s="20" t="s">
        <v>62</v>
      </c>
      <c r="I78" s="15">
        <f>O61+O62</f>
        <v>-7200</v>
      </c>
      <c r="J78" s="86"/>
      <c r="K78" s="97"/>
      <c r="L78" s="97"/>
      <c r="M78" s="97"/>
      <c r="N78" s="97"/>
      <c r="O78" s="98"/>
    </row>
    <row r="79" spans="3:16" x14ac:dyDescent="0.3">
      <c r="D79" s="20" t="str">
        <f>D63</f>
        <v>Huidig spaarsaldo</v>
      </c>
      <c r="I79" s="15">
        <f>O63</f>
        <v>50000</v>
      </c>
      <c r="J79" s="99" t="s">
        <v>58</v>
      </c>
      <c r="K79" s="97"/>
      <c r="L79" s="97"/>
      <c r="M79" s="97"/>
      <c r="N79" s="97"/>
      <c r="O79" s="98"/>
    </row>
    <row r="80" spans="3:16" x14ac:dyDescent="0.3">
      <c r="D80" s="20" t="str">
        <f>D64</f>
        <v>Opbouw spaarsaldo aankomende jaren</v>
      </c>
      <c r="I80" s="15">
        <f t="shared" ref="I80:I81" si="2">O64</f>
        <v>22500</v>
      </c>
      <c r="J80" s="99" t="s">
        <v>59</v>
      </c>
      <c r="K80" s="97"/>
      <c r="L80" s="97"/>
      <c r="M80" s="97"/>
      <c r="N80" s="97"/>
      <c r="O80" s="98"/>
    </row>
    <row r="81" spans="3:15" x14ac:dyDescent="0.3">
      <c r="D81" s="53" t="s">
        <v>54</v>
      </c>
      <c r="E81" s="31"/>
      <c r="F81" s="31"/>
      <c r="G81" s="31"/>
      <c r="H81" s="31"/>
      <c r="I81" s="32">
        <f t="shared" si="2"/>
        <v>19620</v>
      </c>
      <c r="J81" s="87"/>
      <c r="K81" s="100"/>
      <c r="L81" s="100"/>
      <c r="M81" s="100"/>
      <c r="N81" s="100"/>
      <c r="O81" s="101"/>
    </row>
    <row r="82" spans="3:15" x14ac:dyDescent="0.3">
      <c r="D82" s="20" t="s">
        <v>39</v>
      </c>
      <c r="I82" s="14">
        <f>I73+I75+I76+I77+I78+I79+I80+I81</f>
        <v>2220</v>
      </c>
      <c r="J82" s="74"/>
      <c r="K82" s="75"/>
      <c r="L82" s="76"/>
      <c r="M82" s="77"/>
      <c r="N82" s="77"/>
      <c r="O82" s="78"/>
    </row>
    <row r="84" spans="3:15" x14ac:dyDescent="0.3">
      <c r="D84" s="36" t="s">
        <v>8</v>
      </c>
      <c r="K84" s="57" t="s">
        <v>70</v>
      </c>
      <c r="L84" s="21" t="s">
        <v>71</v>
      </c>
      <c r="M84" s="6"/>
    </row>
    <row r="85" spans="3:15" x14ac:dyDescent="0.3">
      <c r="D85" s="36" t="s">
        <v>9</v>
      </c>
      <c r="K85" s="56" t="s">
        <v>70</v>
      </c>
      <c r="L85" s="21" t="s">
        <v>72</v>
      </c>
      <c r="M85" s="6"/>
    </row>
    <row r="86" spans="3:15" x14ac:dyDescent="0.3">
      <c r="D86" s="36"/>
      <c r="K86" s="7"/>
      <c r="L86" s="7"/>
      <c r="M86" s="6"/>
    </row>
    <row r="87" spans="3:15" x14ac:dyDescent="0.3">
      <c r="C87" s="73" t="s">
        <v>82</v>
      </c>
      <c r="D87" s="36"/>
      <c r="K87" s="7"/>
      <c r="L87" s="7"/>
      <c r="M87" s="6"/>
    </row>
    <row r="88" spans="3:15" x14ac:dyDescent="0.3">
      <c r="C88" s="88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0"/>
    </row>
    <row r="89" spans="3:15" x14ac:dyDescent="0.3">
      <c r="C89" s="88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0"/>
    </row>
    <row r="90" spans="3:15" x14ac:dyDescent="0.3">
      <c r="C90" s="88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0"/>
    </row>
    <row r="91" spans="3:15" x14ac:dyDescent="0.3">
      <c r="C91" s="88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90"/>
    </row>
    <row r="92" spans="3:15" x14ac:dyDescent="0.3">
      <c r="C92" s="88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90"/>
    </row>
    <row r="93" spans="3:15" x14ac:dyDescent="0.3"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90"/>
    </row>
    <row r="94" spans="3:15" x14ac:dyDescent="0.3">
      <c r="D94" s="36"/>
    </row>
    <row r="95" spans="3:15" x14ac:dyDescent="0.3">
      <c r="C95" s="65" t="s">
        <v>74</v>
      </c>
      <c r="D95" s="60"/>
      <c r="E95" s="60" t="s">
        <v>80</v>
      </c>
      <c r="F95" s="60"/>
      <c r="G95" s="60"/>
      <c r="H95" s="60"/>
      <c r="I95" s="60"/>
      <c r="J95" s="60"/>
      <c r="K95" s="60"/>
      <c r="L95" s="60"/>
      <c r="M95" s="60"/>
      <c r="N95" s="60"/>
      <c r="O95" s="66" t="s">
        <v>81</v>
      </c>
    </row>
    <row r="96" spans="3:15" x14ac:dyDescent="0.3"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1"/>
    </row>
    <row r="97" spans="3:15" x14ac:dyDescent="0.3">
      <c r="C97" s="58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1"/>
    </row>
    <row r="98" spans="3:15" x14ac:dyDescent="0.3"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4"/>
    </row>
    <row r="100" spans="3:15" s="1" customFormat="1" x14ac:dyDescent="0.3">
      <c r="C100" s="67"/>
      <c r="I100" s="68"/>
      <c r="J100" s="69"/>
      <c r="K100" s="68"/>
      <c r="L100" s="68"/>
      <c r="M100" s="68"/>
      <c r="N100" s="68"/>
    </row>
    <row r="101" spans="3:15" s="1" customFormat="1" x14ac:dyDescent="0.3">
      <c r="C101" s="67"/>
      <c r="I101" s="68"/>
      <c r="J101" s="69"/>
      <c r="K101" s="68"/>
      <c r="L101" s="68"/>
      <c r="M101" s="68"/>
      <c r="N101" s="68"/>
    </row>
    <row r="102" spans="3:15" s="1" customFormat="1" x14ac:dyDescent="0.3">
      <c r="C102" s="67"/>
      <c r="I102" s="68"/>
      <c r="J102" s="69"/>
      <c r="K102" s="68"/>
      <c r="L102" s="68"/>
      <c r="M102" s="68"/>
      <c r="N102" s="68"/>
    </row>
    <row r="103" spans="3:15" s="1" customFormat="1" x14ac:dyDescent="0.3">
      <c r="C103" s="67"/>
      <c r="I103" s="68"/>
      <c r="J103" s="69"/>
      <c r="K103" s="68"/>
      <c r="L103" s="68"/>
      <c r="M103" s="68"/>
      <c r="N103" s="68"/>
    </row>
    <row r="104" spans="3:15" s="1" customFormat="1" x14ac:dyDescent="0.3">
      <c r="C104" s="67"/>
      <c r="I104" s="68"/>
      <c r="J104" s="69"/>
      <c r="K104" s="68"/>
      <c r="L104" s="68"/>
      <c r="M104" s="68"/>
      <c r="N104" s="68"/>
    </row>
    <row r="105" spans="3:15" s="1" customFormat="1" x14ac:dyDescent="0.3">
      <c r="C105" s="67"/>
      <c r="I105" s="68"/>
      <c r="J105" s="69"/>
      <c r="K105" s="68"/>
      <c r="L105" s="68"/>
      <c r="M105" s="68"/>
      <c r="N105" s="68"/>
    </row>
    <row r="106" spans="3:15" s="1" customFormat="1" x14ac:dyDescent="0.3">
      <c r="C106" s="67"/>
      <c r="I106" s="68"/>
      <c r="J106" s="69"/>
      <c r="K106" s="68"/>
      <c r="L106" s="68"/>
      <c r="M106" s="68"/>
      <c r="N106" s="68"/>
    </row>
    <row r="107" spans="3:15" s="1" customFormat="1" x14ac:dyDescent="0.3">
      <c r="C107" s="67"/>
      <c r="I107" s="68"/>
      <c r="J107" s="69"/>
      <c r="K107" s="68"/>
      <c r="L107" s="68"/>
      <c r="M107" s="68"/>
      <c r="N107" s="68"/>
    </row>
    <row r="108" spans="3:15" s="1" customFormat="1" x14ac:dyDescent="0.3">
      <c r="C108" s="67"/>
      <c r="I108" s="68"/>
      <c r="J108" s="69"/>
      <c r="K108" s="68"/>
      <c r="L108" s="68"/>
      <c r="M108" s="68"/>
      <c r="N108" s="68"/>
    </row>
    <row r="109" spans="3:15" s="1" customFormat="1" x14ac:dyDescent="0.3">
      <c r="C109" s="67"/>
      <c r="I109" s="68"/>
      <c r="J109" s="69"/>
      <c r="K109" s="68"/>
      <c r="L109" s="68"/>
      <c r="M109" s="68"/>
      <c r="N109" s="68"/>
    </row>
    <row r="110" spans="3:15" s="1" customFormat="1" x14ac:dyDescent="0.3">
      <c r="C110" s="67"/>
      <c r="I110" s="68"/>
      <c r="J110" s="69"/>
      <c r="K110" s="68"/>
      <c r="L110" s="68"/>
      <c r="M110" s="68"/>
      <c r="N110" s="68"/>
    </row>
    <row r="111" spans="3:15" s="1" customFormat="1" x14ac:dyDescent="0.3">
      <c r="C111" s="67"/>
      <c r="I111" s="68"/>
      <c r="J111" s="69"/>
      <c r="K111" s="68"/>
      <c r="L111" s="68"/>
      <c r="M111" s="68"/>
      <c r="N111" s="68"/>
    </row>
    <row r="112" spans="3:15" s="1" customFormat="1" x14ac:dyDescent="0.3">
      <c r="C112" s="67"/>
      <c r="I112" s="68"/>
      <c r="J112" s="69"/>
      <c r="K112" s="68"/>
      <c r="L112" s="68"/>
      <c r="M112" s="68"/>
      <c r="N112" s="68"/>
    </row>
    <row r="113" spans="3:14" s="1" customFormat="1" x14ac:dyDescent="0.3">
      <c r="C113" s="67"/>
      <c r="I113" s="68"/>
      <c r="J113" s="69"/>
      <c r="K113" s="68"/>
      <c r="L113" s="68"/>
      <c r="M113" s="68"/>
      <c r="N113" s="68"/>
    </row>
    <row r="114" spans="3:14" s="1" customFormat="1" x14ac:dyDescent="0.3">
      <c r="C114" s="67"/>
      <c r="I114" s="68"/>
      <c r="J114" s="69"/>
      <c r="K114" s="68"/>
      <c r="L114" s="68"/>
      <c r="M114" s="68"/>
      <c r="N114" s="68"/>
    </row>
    <row r="115" spans="3:14" s="1" customFormat="1" x14ac:dyDescent="0.3">
      <c r="C115" s="67"/>
      <c r="I115" s="68"/>
      <c r="J115" s="69"/>
      <c r="K115" s="68"/>
      <c r="L115" s="68"/>
      <c r="M115" s="68"/>
      <c r="N115" s="68"/>
    </row>
    <row r="116" spans="3:14" s="1" customFormat="1" x14ac:dyDescent="0.3">
      <c r="C116" s="67"/>
      <c r="I116" s="68"/>
      <c r="J116" s="69"/>
      <c r="K116" s="68"/>
      <c r="L116" s="68"/>
      <c r="M116" s="68"/>
      <c r="N116" s="68"/>
    </row>
    <row r="117" spans="3:14" s="1" customFormat="1" x14ac:dyDescent="0.3">
      <c r="C117" s="67"/>
      <c r="I117" s="68"/>
      <c r="J117" s="69"/>
      <c r="K117" s="68"/>
      <c r="L117" s="68"/>
      <c r="M117" s="68"/>
      <c r="N117" s="68"/>
    </row>
    <row r="118" spans="3:14" s="1" customFormat="1" x14ac:dyDescent="0.3">
      <c r="C118" s="67"/>
      <c r="I118" s="68"/>
      <c r="J118" s="69"/>
      <c r="K118" s="68"/>
      <c r="L118" s="68"/>
      <c r="M118" s="68"/>
      <c r="N118" s="68"/>
    </row>
    <row r="119" spans="3:14" s="1" customFormat="1" x14ac:dyDescent="0.3">
      <c r="C119" s="67"/>
      <c r="I119" s="68"/>
      <c r="J119" s="69"/>
      <c r="K119" s="68"/>
      <c r="L119" s="68"/>
      <c r="M119" s="68"/>
      <c r="N119" s="68"/>
    </row>
    <row r="120" spans="3:14" s="1" customFormat="1" x14ac:dyDescent="0.3">
      <c r="C120" s="67"/>
      <c r="I120" s="68"/>
      <c r="J120" s="69"/>
      <c r="K120" s="68"/>
      <c r="L120" s="68"/>
      <c r="M120" s="68"/>
      <c r="N120" s="68"/>
    </row>
    <row r="121" spans="3:14" s="1" customFormat="1" x14ac:dyDescent="0.3">
      <c r="C121" s="67"/>
      <c r="I121" s="68"/>
      <c r="J121" s="69"/>
      <c r="K121" s="68"/>
      <c r="L121" s="68"/>
      <c r="M121" s="68"/>
      <c r="N121" s="68"/>
    </row>
    <row r="122" spans="3:14" s="1" customFormat="1" x14ac:dyDescent="0.3">
      <c r="C122" s="67"/>
      <c r="I122" s="68"/>
      <c r="J122" s="69"/>
      <c r="K122" s="68"/>
      <c r="L122" s="68"/>
      <c r="M122" s="68"/>
      <c r="N122" s="68"/>
    </row>
    <row r="123" spans="3:14" s="1" customFormat="1" x14ac:dyDescent="0.3">
      <c r="C123" s="67"/>
      <c r="I123" s="68"/>
      <c r="J123" s="69"/>
      <c r="K123" s="68"/>
      <c r="L123" s="68"/>
      <c r="M123" s="68"/>
      <c r="N123" s="68"/>
    </row>
    <row r="124" spans="3:14" s="1" customFormat="1" x14ac:dyDescent="0.3">
      <c r="C124" s="67"/>
      <c r="I124" s="68"/>
      <c r="J124" s="69"/>
      <c r="K124" s="68"/>
      <c r="L124" s="68"/>
      <c r="M124" s="68"/>
      <c r="N124" s="68"/>
    </row>
    <row r="125" spans="3:14" s="1" customFormat="1" x14ac:dyDescent="0.3">
      <c r="C125" s="67"/>
      <c r="I125" s="68"/>
      <c r="J125" s="69"/>
      <c r="K125" s="68"/>
      <c r="L125" s="68"/>
      <c r="M125" s="68"/>
      <c r="N125" s="68"/>
    </row>
    <row r="126" spans="3:14" s="1" customFormat="1" x14ac:dyDescent="0.3">
      <c r="C126" s="67"/>
      <c r="I126" s="68"/>
      <c r="J126" s="69"/>
      <c r="K126" s="68"/>
      <c r="L126" s="68"/>
      <c r="M126" s="68"/>
      <c r="N126" s="68"/>
    </row>
    <row r="127" spans="3:14" s="1" customFormat="1" x14ac:dyDescent="0.3">
      <c r="C127" s="67"/>
      <c r="I127" s="68"/>
      <c r="J127" s="69"/>
      <c r="K127" s="68"/>
      <c r="L127" s="68"/>
      <c r="M127" s="68"/>
      <c r="N127" s="68"/>
    </row>
    <row r="128" spans="3:14" s="1" customFormat="1" x14ac:dyDescent="0.3">
      <c r="C128" s="67"/>
      <c r="I128" s="68"/>
      <c r="J128" s="69"/>
      <c r="K128" s="68"/>
      <c r="L128" s="68"/>
      <c r="M128" s="68"/>
      <c r="N128" s="68"/>
    </row>
    <row r="129" spans="3:14" s="1" customFormat="1" x14ac:dyDescent="0.3">
      <c r="C129" s="67"/>
      <c r="I129" s="68"/>
      <c r="J129" s="69"/>
      <c r="K129" s="68"/>
      <c r="L129" s="68"/>
      <c r="M129" s="68"/>
      <c r="N129" s="68"/>
    </row>
    <row r="130" spans="3:14" s="1" customFormat="1" x14ac:dyDescent="0.3">
      <c r="C130" s="67"/>
      <c r="I130" s="68"/>
      <c r="J130" s="69"/>
      <c r="K130" s="68"/>
      <c r="L130" s="68"/>
      <c r="M130" s="68"/>
      <c r="N130" s="68"/>
    </row>
    <row r="131" spans="3:14" s="1" customFormat="1" x14ac:dyDescent="0.3">
      <c r="C131" s="67"/>
      <c r="I131" s="68"/>
      <c r="J131" s="69"/>
      <c r="K131" s="68"/>
      <c r="L131" s="68"/>
      <c r="M131" s="68"/>
      <c r="N131" s="68"/>
    </row>
    <row r="132" spans="3:14" s="1" customFormat="1" x14ac:dyDescent="0.3">
      <c r="C132" s="67"/>
      <c r="I132" s="68"/>
      <c r="J132" s="69"/>
      <c r="K132" s="68"/>
      <c r="L132" s="68"/>
      <c r="M132" s="68"/>
      <c r="N132" s="68"/>
    </row>
    <row r="133" spans="3:14" s="1" customFormat="1" x14ac:dyDescent="0.3">
      <c r="C133" s="67"/>
      <c r="I133" s="68"/>
      <c r="J133" s="69"/>
      <c r="K133" s="68"/>
      <c r="L133" s="68"/>
      <c r="M133" s="68"/>
      <c r="N133" s="68"/>
    </row>
    <row r="134" spans="3:14" s="1" customFormat="1" x14ac:dyDescent="0.3">
      <c r="C134" s="67"/>
      <c r="I134" s="68"/>
      <c r="J134" s="69"/>
      <c r="K134" s="68"/>
      <c r="L134" s="68"/>
      <c r="M134" s="68"/>
      <c r="N134" s="68"/>
    </row>
    <row r="135" spans="3:14" s="1" customFormat="1" x14ac:dyDescent="0.3">
      <c r="C135" s="67"/>
      <c r="I135" s="68"/>
      <c r="J135" s="69"/>
      <c r="K135" s="68"/>
      <c r="L135" s="68"/>
      <c r="M135" s="68"/>
      <c r="N135" s="68"/>
    </row>
    <row r="136" spans="3:14" s="1" customFormat="1" x14ac:dyDescent="0.3">
      <c r="C136" s="67"/>
      <c r="I136" s="68"/>
      <c r="J136" s="69"/>
      <c r="K136" s="68"/>
      <c r="L136" s="68"/>
      <c r="M136" s="68"/>
      <c r="N136" s="68"/>
    </row>
    <row r="137" spans="3:14" s="1" customFormat="1" x14ac:dyDescent="0.3">
      <c r="C137" s="67"/>
      <c r="I137" s="68"/>
      <c r="J137" s="69"/>
      <c r="K137" s="68"/>
      <c r="L137" s="68"/>
      <c r="M137" s="68"/>
      <c r="N137" s="68"/>
    </row>
    <row r="138" spans="3:14" s="1" customFormat="1" x14ac:dyDescent="0.3">
      <c r="C138" s="67"/>
      <c r="I138" s="68"/>
      <c r="J138" s="69"/>
      <c r="K138" s="68"/>
      <c r="L138" s="68"/>
      <c r="M138" s="68"/>
      <c r="N138" s="68"/>
    </row>
    <row r="139" spans="3:14" s="1" customFormat="1" x14ac:dyDescent="0.3">
      <c r="C139" s="67"/>
      <c r="I139" s="68"/>
      <c r="J139" s="69"/>
      <c r="K139" s="68"/>
      <c r="L139" s="68"/>
      <c r="M139" s="68"/>
      <c r="N139" s="68"/>
    </row>
    <row r="140" spans="3:14" s="1" customFormat="1" x14ac:dyDescent="0.3">
      <c r="C140" s="67"/>
      <c r="I140" s="68"/>
      <c r="J140" s="69"/>
      <c r="K140" s="68"/>
      <c r="L140" s="68"/>
      <c r="M140" s="68"/>
      <c r="N140" s="68"/>
    </row>
    <row r="141" spans="3:14" s="1" customFormat="1" x14ac:dyDescent="0.3">
      <c r="C141" s="67"/>
      <c r="I141" s="68"/>
      <c r="J141" s="69"/>
      <c r="K141" s="68"/>
      <c r="L141" s="68"/>
      <c r="M141" s="68"/>
      <c r="N141" s="68"/>
    </row>
    <row r="142" spans="3:14" s="1" customFormat="1" x14ac:dyDescent="0.3">
      <c r="C142" s="67"/>
      <c r="I142" s="68"/>
      <c r="J142" s="69"/>
      <c r="K142" s="68"/>
      <c r="L142" s="68"/>
      <c r="M142" s="68"/>
      <c r="N142" s="68"/>
    </row>
    <row r="143" spans="3:14" s="1" customFormat="1" x14ac:dyDescent="0.3">
      <c r="C143" s="67"/>
      <c r="I143" s="68"/>
      <c r="J143" s="69"/>
      <c r="K143" s="68"/>
      <c r="L143" s="68"/>
      <c r="M143" s="68"/>
      <c r="N143" s="68"/>
    </row>
    <row r="144" spans="3:14" s="1" customFormat="1" x14ac:dyDescent="0.3">
      <c r="C144" s="67"/>
      <c r="I144" s="68"/>
      <c r="J144" s="69"/>
      <c r="K144" s="68"/>
      <c r="L144" s="68"/>
      <c r="M144" s="68"/>
      <c r="N144" s="68"/>
    </row>
    <row r="145" spans="3:14" s="1" customFormat="1" x14ac:dyDescent="0.3">
      <c r="C145" s="67"/>
      <c r="I145" s="68"/>
      <c r="J145" s="69"/>
      <c r="K145" s="68"/>
      <c r="L145" s="68"/>
      <c r="M145" s="68"/>
      <c r="N145" s="68"/>
    </row>
    <row r="146" spans="3:14" s="1" customFormat="1" x14ac:dyDescent="0.3">
      <c r="C146" s="67"/>
      <c r="I146" s="68"/>
      <c r="J146" s="69"/>
      <c r="K146" s="68"/>
      <c r="L146" s="68"/>
      <c r="M146" s="68"/>
      <c r="N146" s="68"/>
    </row>
    <row r="147" spans="3:14" s="1" customFormat="1" x14ac:dyDescent="0.3">
      <c r="C147" s="67"/>
      <c r="I147" s="68"/>
      <c r="J147" s="69"/>
      <c r="K147" s="68"/>
      <c r="L147" s="68"/>
      <c r="M147" s="68"/>
      <c r="N147" s="68"/>
    </row>
    <row r="148" spans="3:14" s="1" customFormat="1" x14ac:dyDescent="0.3">
      <c r="C148" s="67"/>
      <c r="I148" s="68"/>
      <c r="J148" s="69"/>
      <c r="K148" s="68"/>
      <c r="L148" s="68"/>
      <c r="M148" s="68"/>
      <c r="N148" s="68"/>
    </row>
    <row r="149" spans="3:14" s="1" customFormat="1" x14ac:dyDescent="0.3">
      <c r="C149" s="67"/>
      <c r="I149" s="68"/>
      <c r="J149" s="69"/>
      <c r="K149" s="68"/>
      <c r="L149" s="68"/>
      <c r="M149" s="68"/>
      <c r="N149" s="68"/>
    </row>
    <row r="150" spans="3:14" s="1" customFormat="1" x14ac:dyDescent="0.3">
      <c r="C150" s="67"/>
      <c r="I150" s="68"/>
      <c r="J150" s="69"/>
      <c r="K150" s="68"/>
      <c r="L150" s="68"/>
      <c r="M150" s="68"/>
      <c r="N150" s="68"/>
    </row>
    <row r="151" spans="3:14" s="1" customFormat="1" x14ac:dyDescent="0.3">
      <c r="C151" s="67"/>
      <c r="I151" s="68"/>
      <c r="J151" s="69"/>
      <c r="K151" s="68"/>
      <c r="L151" s="68"/>
      <c r="M151" s="68"/>
      <c r="N151" s="68"/>
    </row>
    <row r="152" spans="3:14" s="1" customFormat="1" x14ac:dyDescent="0.3">
      <c r="C152" s="67"/>
      <c r="I152" s="68"/>
      <c r="J152" s="69"/>
      <c r="K152" s="68"/>
      <c r="L152" s="68"/>
      <c r="M152" s="68"/>
      <c r="N152" s="68"/>
    </row>
    <row r="153" spans="3:14" s="1" customFormat="1" x14ac:dyDescent="0.3">
      <c r="C153" s="67"/>
      <c r="I153" s="68"/>
      <c r="J153" s="69"/>
      <c r="K153" s="68"/>
      <c r="L153" s="68"/>
      <c r="M153" s="68"/>
      <c r="N153" s="68"/>
    </row>
    <row r="154" spans="3:14" s="1" customFormat="1" x14ac:dyDescent="0.3">
      <c r="C154" s="67"/>
      <c r="I154" s="68"/>
      <c r="J154" s="69"/>
      <c r="K154" s="68"/>
      <c r="L154" s="68"/>
      <c r="M154" s="68"/>
      <c r="N154" s="68"/>
    </row>
    <row r="155" spans="3:14" s="1" customFormat="1" x14ac:dyDescent="0.3">
      <c r="C155" s="67"/>
      <c r="I155" s="68"/>
      <c r="J155" s="69"/>
      <c r="K155" s="68"/>
      <c r="L155" s="68"/>
      <c r="M155" s="68"/>
      <c r="N155" s="68"/>
    </row>
    <row r="156" spans="3:14" s="1" customFormat="1" x14ac:dyDescent="0.3">
      <c r="C156" s="67"/>
      <c r="I156" s="68"/>
      <c r="J156" s="69"/>
      <c r="K156" s="68"/>
      <c r="L156" s="68"/>
      <c r="M156" s="68"/>
      <c r="N156" s="68"/>
    </row>
    <row r="157" spans="3:14" s="1" customFormat="1" x14ac:dyDescent="0.3">
      <c r="C157" s="67"/>
      <c r="I157" s="68"/>
      <c r="J157" s="69"/>
      <c r="K157" s="68"/>
      <c r="L157" s="68"/>
      <c r="M157" s="68"/>
      <c r="N157" s="68"/>
    </row>
    <row r="158" spans="3:14" s="1" customFormat="1" x14ac:dyDescent="0.3">
      <c r="C158" s="67"/>
      <c r="I158" s="68"/>
      <c r="J158" s="69"/>
      <c r="K158" s="68"/>
      <c r="L158" s="68"/>
      <c r="M158" s="68"/>
      <c r="N158" s="68"/>
    </row>
    <row r="159" spans="3:14" s="1" customFormat="1" x14ac:dyDescent="0.3">
      <c r="C159" s="67"/>
      <c r="I159" s="68"/>
      <c r="J159" s="69"/>
      <c r="K159" s="68"/>
      <c r="L159" s="68"/>
      <c r="M159" s="68"/>
      <c r="N159" s="68"/>
    </row>
    <row r="160" spans="3:14" s="1" customFormat="1" x14ac:dyDescent="0.3">
      <c r="C160" s="67"/>
      <c r="I160" s="68"/>
      <c r="J160" s="69"/>
      <c r="K160" s="68"/>
      <c r="L160" s="68"/>
      <c r="M160" s="68"/>
      <c r="N160" s="68"/>
    </row>
    <row r="161" spans="3:14" s="1" customFormat="1" x14ac:dyDescent="0.3">
      <c r="C161" s="67"/>
      <c r="I161" s="68"/>
      <c r="J161" s="69"/>
      <c r="K161" s="68"/>
      <c r="L161" s="68"/>
      <c r="M161" s="68"/>
      <c r="N161" s="68"/>
    </row>
    <row r="162" spans="3:14" s="1" customFormat="1" x14ac:dyDescent="0.3">
      <c r="C162" s="67"/>
      <c r="I162" s="68"/>
      <c r="J162" s="69"/>
      <c r="K162" s="68"/>
      <c r="L162" s="68"/>
      <c r="M162" s="68"/>
      <c r="N162" s="68"/>
    </row>
    <row r="163" spans="3:14" s="1" customFormat="1" x14ac:dyDescent="0.3">
      <c r="C163" s="67"/>
      <c r="I163" s="68"/>
      <c r="J163" s="69"/>
      <c r="K163" s="68"/>
      <c r="L163" s="68"/>
      <c r="M163" s="68"/>
      <c r="N163" s="68"/>
    </row>
    <row r="164" spans="3:14" s="1" customFormat="1" x14ac:dyDescent="0.3">
      <c r="C164" s="67"/>
      <c r="I164" s="68"/>
      <c r="J164" s="69"/>
      <c r="K164" s="68"/>
      <c r="L164" s="68"/>
      <c r="M164" s="68"/>
      <c r="N164" s="68"/>
    </row>
    <row r="165" spans="3:14" s="1" customFormat="1" x14ac:dyDescent="0.3">
      <c r="C165" s="67"/>
      <c r="I165" s="68"/>
      <c r="J165" s="69"/>
      <c r="K165" s="68"/>
      <c r="L165" s="68"/>
      <c r="M165" s="68"/>
      <c r="N165" s="68"/>
    </row>
    <row r="166" spans="3:14" s="1" customFormat="1" x14ac:dyDescent="0.3">
      <c r="C166" s="67"/>
      <c r="I166" s="68"/>
      <c r="J166" s="69"/>
      <c r="K166" s="68"/>
      <c r="L166" s="68"/>
      <c r="M166" s="68"/>
      <c r="N166" s="68"/>
    </row>
    <row r="167" spans="3:14" s="1" customFormat="1" x14ac:dyDescent="0.3">
      <c r="C167" s="67"/>
      <c r="I167" s="68"/>
      <c r="J167" s="69"/>
      <c r="K167" s="68"/>
      <c r="L167" s="68"/>
      <c r="M167" s="68"/>
      <c r="N167" s="68"/>
    </row>
    <row r="168" spans="3:14" s="1" customFormat="1" x14ac:dyDescent="0.3">
      <c r="C168" s="67"/>
      <c r="I168" s="68"/>
      <c r="J168" s="69"/>
      <c r="K168" s="68"/>
      <c r="L168" s="68"/>
      <c r="M168" s="68"/>
      <c r="N168" s="68"/>
    </row>
    <row r="169" spans="3:14" s="1" customFormat="1" x14ac:dyDescent="0.3">
      <c r="C169" s="67"/>
      <c r="I169" s="68"/>
      <c r="J169" s="69"/>
      <c r="K169" s="68"/>
      <c r="L169" s="68"/>
      <c r="M169" s="68"/>
      <c r="N169" s="68"/>
    </row>
    <row r="170" spans="3:14" s="1" customFormat="1" x14ac:dyDescent="0.3">
      <c r="C170" s="67"/>
      <c r="I170" s="68"/>
      <c r="J170" s="69"/>
      <c r="K170" s="68"/>
      <c r="L170" s="68"/>
      <c r="M170" s="68"/>
      <c r="N170" s="68"/>
    </row>
    <row r="171" spans="3:14" s="1" customFormat="1" x14ac:dyDescent="0.3">
      <c r="C171" s="67"/>
      <c r="I171" s="68"/>
      <c r="J171" s="69"/>
      <c r="K171" s="68"/>
      <c r="L171" s="68"/>
      <c r="M171" s="68"/>
      <c r="N171" s="68"/>
    </row>
    <row r="172" spans="3:14" s="1" customFormat="1" x14ac:dyDescent="0.3">
      <c r="C172" s="67"/>
      <c r="I172" s="68"/>
      <c r="J172" s="69"/>
      <c r="K172" s="68"/>
      <c r="L172" s="68"/>
      <c r="M172" s="68"/>
      <c r="N172" s="68"/>
    </row>
    <row r="173" spans="3:14" s="1" customFormat="1" x14ac:dyDescent="0.3">
      <c r="C173" s="67"/>
      <c r="I173" s="68"/>
      <c r="J173" s="69"/>
      <c r="K173" s="68"/>
      <c r="L173" s="68"/>
      <c r="M173" s="68"/>
      <c r="N173" s="68"/>
    </row>
    <row r="174" spans="3:14" s="1" customFormat="1" x14ac:dyDescent="0.3">
      <c r="C174" s="67"/>
      <c r="I174" s="68"/>
      <c r="J174" s="69"/>
      <c r="K174" s="68"/>
      <c r="L174" s="68"/>
      <c r="M174" s="68"/>
      <c r="N174" s="68"/>
    </row>
    <row r="175" spans="3:14" s="1" customFormat="1" x14ac:dyDescent="0.3">
      <c r="C175" s="67"/>
      <c r="I175" s="68"/>
      <c r="J175" s="69"/>
      <c r="K175" s="68"/>
      <c r="L175" s="68"/>
      <c r="M175" s="68"/>
      <c r="N175" s="68"/>
    </row>
    <row r="176" spans="3:14" s="1" customFormat="1" x14ac:dyDescent="0.3">
      <c r="C176" s="67"/>
      <c r="I176" s="68"/>
      <c r="J176" s="69"/>
      <c r="K176" s="68"/>
      <c r="L176" s="68"/>
      <c r="M176" s="68"/>
      <c r="N176" s="68"/>
    </row>
    <row r="177" spans="3:14" s="1" customFormat="1" x14ac:dyDescent="0.3">
      <c r="C177" s="67"/>
      <c r="I177" s="68"/>
      <c r="J177" s="69"/>
      <c r="K177" s="68"/>
      <c r="L177" s="68"/>
      <c r="M177" s="68"/>
      <c r="N177" s="68"/>
    </row>
    <row r="178" spans="3:14" s="1" customFormat="1" x14ac:dyDescent="0.3">
      <c r="C178" s="67"/>
      <c r="I178" s="68"/>
      <c r="J178" s="69"/>
      <c r="K178" s="68"/>
      <c r="L178" s="68"/>
      <c r="M178" s="68"/>
      <c r="N178" s="68"/>
    </row>
    <row r="179" spans="3:14" s="1" customFormat="1" x14ac:dyDescent="0.3">
      <c r="C179" s="67"/>
      <c r="I179" s="68"/>
      <c r="J179" s="69"/>
      <c r="K179" s="68"/>
      <c r="L179" s="68"/>
      <c r="M179" s="68"/>
      <c r="N179" s="68"/>
    </row>
    <row r="180" spans="3:14" s="1" customFormat="1" x14ac:dyDescent="0.3">
      <c r="C180" s="67"/>
      <c r="I180" s="68"/>
      <c r="J180" s="69"/>
      <c r="K180" s="68"/>
      <c r="L180" s="68"/>
      <c r="M180" s="68"/>
      <c r="N180" s="68"/>
    </row>
    <row r="181" spans="3:14" s="1" customFormat="1" x14ac:dyDescent="0.3">
      <c r="C181" s="67"/>
      <c r="I181" s="68"/>
      <c r="J181" s="69"/>
      <c r="K181" s="68"/>
      <c r="L181" s="68"/>
      <c r="M181" s="68"/>
      <c r="N181" s="68"/>
    </row>
    <row r="182" spans="3:14" s="1" customFormat="1" x14ac:dyDescent="0.3">
      <c r="C182" s="67"/>
      <c r="I182" s="68"/>
      <c r="J182" s="69"/>
      <c r="K182" s="68"/>
      <c r="L182" s="68"/>
      <c r="M182" s="68"/>
      <c r="N182" s="68"/>
    </row>
    <row r="183" spans="3:14" s="1" customFormat="1" x14ac:dyDescent="0.3">
      <c r="C183" s="67"/>
      <c r="I183" s="68"/>
      <c r="J183" s="69"/>
      <c r="K183" s="68"/>
      <c r="L183" s="68"/>
      <c r="M183" s="68"/>
      <c r="N183" s="68"/>
    </row>
    <row r="184" spans="3:14" s="1" customFormat="1" x14ac:dyDescent="0.3">
      <c r="C184" s="67"/>
      <c r="I184" s="68"/>
      <c r="J184" s="69"/>
      <c r="K184" s="68"/>
      <c r="L184" s="68"/>
      <c r="M184" s="68"/>
      <c r="N184" s="68"/>
    </row>
    <row r="185" spans="3:14" s="1" customFormat="1" x14ac:dyDescent="0.3">
      <c r="C185" s="67"/>
      <c r="I185" s="68"/>
      <c r="J185" s="69"/>
      <c r="K185" s="68"/>
      <c r="L185" s="68"/>
      <c r="M185" s="68"/>
      <c r="N185" s="68"/>
    </row>
    <row r="186" spans="3:14" s="1" customFormat="1" x14ac:dyDescent="0.3">
      <c r="C186" s="67"/>
      <c r="I186" s="68"/>
      <c r="J186" s="69"/>
      <c r="K186" s="68"/>
      <c r="L186" s="68"/>
      <c r="M186" s="68"/>
      <c r="N186" s="68"/>
    </row>
    <row r="187" spans="3:14" s="1" customFormat="1" x14ac:dyDescent="0.3">
      <c r="C187" s="67"/>
      <c r="I187" s="68"/>
      <c r="J187" s="69"/>
      <c r="K187" s="68"/>
      <c r="L187" s="68"/>
      <c r="M187" s="68"/>
      <c r="N187" s="68"/>
    </row>
    <row r="188" spans="3:14" s="1" customFormat="1" x14ac:dyDescent="0.3">
      <c r="C188" s="67"/>
      <c r="I188" s="68"/>
      <c r="J188" s="69"/>
      <c r="K188" s="68"/>
      <c r="L188" s="68"/>
      <c r="M188" s="68"/>
      <c r="N188" s="68"/>
    </row>
  </sheetData>
  <mergeCells count="21">
    <mergeCell ref="P66:P67"/>
    <mergeCell ref="E7:O7"/>
    <mergeCell ref="E8:O8"/>
    <mergeCell ref="E9:G9"/>
    <mergeCell ref="C1:O1"/>
    <mergeCell ref="J66:J67"/>
    <mergeCell ref="L66:L67"/>
    <mergeCell ref="N66:N67"/>
    <mergeCell ref="C90:O90"/>
    <mergeCell ref="C91:O91"/>
    <mergeCell ref="C92:O92"/>
    <mergeCell ref="C93:O93"/>
    <mergeCell ref="J75:O75"/>
    <mergeCell ref="J76:O76"/>
    <mergeCell ref="J77:O77"/>
    <mergeCell ref="K78:O78"/>
    <mergeCell ref="J79:O79"/>
    <mergeCell ref="J80:O80"/>
    <mergeCell ref="K81:O81"/>
    <mergeCell ref="C88:O88"/>
    <mergeCell ref="C89:O89"/>
  </mergeCells>
  <conditionalFormatting sqref="I56:O65 I66:K66 I67:I69 K67:K69 M66:M69 I68:N69">
    <cfRule type="cellIs" dxfId="10" priority="11" operator="lessThan">
      <formula>0</formula>
    </cfRule>
  </conditionalFormatting>
  <conditionalFormatting sqref="L66">
    <cfRule type="cellIs" dxfId="9" priority="10" operator="lessThan">
      <formula>0</formula>
    </cfRule>
  </conditionalFormatting>
  <conditionalFormatting sqref="N66">
    <cfRule type="cellIs" dxfId="8" priority="9" operator="lessThan">
      <formula>0</formula>
    </cfRule>
  </conditionalFormatting>
  <conditionalFormatting sqref="O66:O67">
    <cfRule type="cellIs" dxfId="7" priority="8" operator="lessThan">
      <formula>0</formula>
    </cfRule>
  </conditionalFormatting>
  <conditionalFormatting sqref="P66">
    <cfRule type="cellIs" dxfId="6" priority="7" operator="lessThan">
      <formula>0</formula>
    </cfRule>
  </conditionalFormatting>
  <conditionalFormatting sqref="O68">
    <cfRule type="cellIs" dxfId="5" priority="6" operator="lessThan">
      <formula>0</formula>
    </cfRule>
  </conditionalFormatting>
  <conditionalFormatting sqref="K85">
    <cfRule type="cellIs" dxfId="4" priority="5" operator="lessThan">
      <formula>0</formula>
    </cfRule>
  </conditionalFormatting>
  <conditionalFormatting sqref="I73:I82">
    <cfRule type="cellIs" dxfId="3" priority="4" operator="lessThan">
      <formula>0</formula>
    </cfRule>
  </conditionalFormatting>
  <conditionalFormatting sqref="C88:O93">
    <cfRule type="notContainsBlanks" dxfId="2" priority="3">
      <formula>LEN(TRIM(C88))&gt;0</formula>
    </cfRule>
  </conditionalFormatting>
  <conditionalFormatting sqref="J75:O81">
    <cfRule type="notContainsBlanks" dxfId="1" priority="2">
      <formula>LEN(TRIM(J75))&gt;0</formula>
    </cfRule>
  </conditionalFormatting>
  <conditionalFormatting sqref="E7:O8 E9:G9">
    <cfRule type="notContainsBlanks" dxfId="0" priority="1">
      <formula>LEN(TRIM(E7))&gt;0</formula>
    </cfRule>
  </conditionalFormatting>
  <printOptions horizontalCentered="1"/>
  <pageMargins left="0" right="0" top="0.19685039370078741" bottom="0.19685039370078741" header="0.31496062992125984" footer="0"/>
  <pageSetup paperSize="9" scale="61" orientation="portrait" r:id="rId1"/>
  <headerFooter>
    <oddFooter>&amp;L&amp;8Printdatum: &amp;D&amp;R&amp;8Pagina 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Business Plan Berekening </vt:lpstr>
      <vt:lpstr>'Business Plan Berekening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Schalk</dc:creator>
  <cp:lastModifiedBy>Jeroen Walhout | SolidBriQ</cp:lastModifiedBy>
  <cp:lastPrinted>2021-04-16T13:39:46Z</cp:lastPrinted>
  <dcterms:created xsi:type="dcterms:W3CDTF">2021-04-13T13:39:01Z</dcterms:created>
  <dcterms:modified xsi:type="dcterms:W3CDTF">2021-04-22T07:59:40Z</dcterms:modified>
</cp:coreProperties>
</file>